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 Plis\Desktop\PRZETARG NIEOGRANICZONY\PRZETARGI_2019\26_ZP9_PN9_2019_Gazy\"/>
    </mc:Choice>
  </mc:AlternateContent>
  <bookViews>
    <workbookView xWindow="0" yWindow="0" windowWidth="20250" windowHeight="11925" tabRatio="709" firstSheet="3" activeTab="4"/>
  </bookViews>
  <sheets>
    <sheet name="cz I - gazy sepcjalne " sheetId="9" r:id="rId1"/>
    <sheet name="cz II-Hel" sheetId="3" r:id="rId2"/>
    <sheet name="cz III Azot ciekły tech" sheetId="2" r:id="rId3"/>
    <sheet name="cz IV- argon ciekły+dzierż" sheetId="10" r:id="rId4"/>
    <sheet name="cz V-azot ciekły +dzierż" sheetId="11" r:id="rId5"/>
    <sheet name="cz.VI- Mieszanina gazów " sheetId="8" r:id="rId6"/>
    <sheet name="cz.VII Gazy specjalne-Wrocław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1" l="1"/>
  <c r="K22" i="11"/>
  <c r="L22" i="10"/>
  <c r="K22" i="10"/>
  <c r="L21" i="7" l="1"/>
  <c r="K21" i="7"/>
  <c r="L20" i="7"/>
  <c r="K20" i="7"/>
  <c r="L19" i="7"/>
  <c r="K19" i="7"/>
  <c r="L18" i="7"/>
  <c r="K18" i="7"/>
  <c r="L17" i="7"/>
  <c r="K17" i="7"/>
  <c r="L16" i="7"/>
  <c r="K16" i="7"/>
  <c r="L18" i="8"/>
  <c r="K18" i="8"/>
  <c r="L17" i="8"/>
  <c r="K17" i="8"/>
  <c r="L16" i="8"/>
  <c r="K16" i="8"/>
  <c r="L17" i="11"/>
  <c r="K17" i="11"/>
  <c r="L16" i="11"/>
  <c r="K16" i="11"/>
  <c r="L17" i="10"/>
  <c r="K17" i="10"/>
  <c r="L16" i="10"/>
  <c r="K16" i="10"/>
  <c r="G20" i="11" l="1"/>
  <c r="G21" i="11" s="1"/>
  <c r="I20" i="11" l="1"/>
  <c r="I21" i="11" s="1"/>
  <c r="G20" i="10"/>
  <c r="I20" i="10" s="1"/>
  <c r="J20" i="10" s="1"/>
  <c r="J20" i="11" l="1"/>
  <c r="J21" i="11" s="1"/>
  <c r="G21" i="10"/>
  <c r="G16" i="11" l="1"/>
  <c r="G17" i="11" s="1"/>
  <c r="G22" i="11" s="1"/>
  <c r="G16" i="10"/>
  <c r="I16" i="10" l="1"/>
  <c r="I17" i="10" s="1"/>
  <c r="G17" i="10"/>
  <c r="G22" i="10" s="1"/>
  <c r="I16" i="11"/>
  <c r="I17" i="11" s="1"/>
  <c r="I22" i="11" s="1"/>
  <c r="J21" i="10"/>
  <c r="J16" i="10" l="1"/>
  <c r="J17" i="10" s="1"/>
  <c r="J22" i="10" s="1"/>
  <c r="J16" i="11"/>
  <c r="J17" i="11" s="1"/>
  <c r="J22" i="11" s="1"/>
  <c r="I21" i="10"/>
  <c r="I22" i="10" s="1"/>
  <c r="G21" i="9"/>
  <c r="G20" i="9"/>
  <c r="I20" i="9" s="1"/>
  <c r="G19" i="9"/>
  <c r="I19" i="9" s="1"/>
  <c r="J19" i="9" s="1"/>
  <c r="G32" i="9"/>
  <c r="I32" i="9" s="1"/>
  <c r="J32" i="9" s="1"/>
  <c r="G31" i="9"/>
  <c r="G30" i="9"/>
  <c r="G29" i="9"/>
  <c r="I29" i="9" s="1"/>
  <c r="J29" i="9" s="1"/>
  <c r="G28" i="9"/>
  <c r="I28" i="9" s="1"/>
  <c r="J28" i="9" s="1"/>
  <c r="G27" i="9"/>
  <c r="G26" i="9"/>
  <c r="G25" i="9"/>
  <c r="I25" i="9" s="1"/>
  <c r="J25" i="9" s="1"/>
  <c r="G24" i="9"/>
  <c r="I24" i="9" s="1"/>
  <c r="J24" i="9" s="1"/>
  <c r="G23" i="9"/>
  <c r="G22" i="9"/>
  <c r="G18" i="9"/>
  <c r="I18" i="9" s="1"/>
  <c r="J18" i="9" s="1"/>
  <c r="G17" i="9"/>
  <c r="I17" i="9" s="1"/>
  <c r="J17" i="9" s="1"/>
  <c r="G16" i="9"/>
  <c r="L17" i="9" l="1"/>
  <c r="K17" i="9"/>
  <c r="L28" i="9"/>
  <c r="K28" i="9"/>
  <c r="L25" i="9"/>
  <c r="K25" i="9"/>
  <c r="L19" i="9"/>
  <c r="K19" i="9"/>
  <c r="L24" i="9"/>
  <c r="K24" i="9"/>
  <c r="L32" i="9"/>
  <c r="K32" i="9"/>
  <c r="L18" i="9"/>
  <c r="K18" i="9"/>
  <c r="L29" i="9"/>
  <c r="K29" i="9"/>
  <c r="G33" i="9"/>
  <c r="I21" i="9"/>
  <c r="J21" i="9" s="1"/>
  <c r="J20" i="9"/>
  <c r="I16" i="9"/>
  <c r="I23" i="9"/>
  <c r="J23" i="9" s="1"/>
  <c r="I27" i="9"/>
  <c r="J27" i="9" s="1"/>
  <c r="I31" i="9"/>
  <c r="J31" i="9" s="1"/>
  <c r="J16" i="9"/>
  <c r="I22" i="9"/>
  <c r="J22" i="9" s="1"/>
  <c r="I26" i="9"/>
  <c r="J26" i="9" s="1"/>
  <c r="I30" i="9"/>
  <c r="J30" i="9" s="1"/>
  <c r="G18" i="2"/>
  <c r="G17" i="2"/>
  <c r="I17" i="2" s="1"/>
  <c r="L16" i="9" l="1"/>
  <c r="K16" i="9"/>
  <c r="L31" i="9"/>
  <c r="K31" i="9"/>
  <c r="L26" i="9"/>
  <c r="K26" i="9"/>
  <c r="L27" i="9"/>
  <c r="K27" i="9"/>
  <c r="L21" i="9"/>
  <c r="K21" i="9"/>
  <c r="L30" i="9"/>
  <c r="K30" i="9"/>
  <c r="L20" i="9"/>
  <c r="K20" i="9"/>
  <c r="L22" i="9"/>
  <c r="K22" i="9"/>
  <c r="L23" i="9"/>
  <c r="K23" i="9"/>
  <c r="I33" i="9"/>
  <c r="J33" i="9"/>
  <c r="I18" i="2"/>
  <c r="J18" i="2" s="1"/>
  <c r="J17" i="2"/>
  <c r="G16" i="3"/>
  <c r="L18" i="2" l="1"/>
  <c r="K18" i="2"/>
  <c r="K17" i="2"/>
  <c r="K19" i="2" s="1"/>
  <c r="L17" i="2"/>
  <c r="K33" i="9"/>
  <c r="L33" i="9"/>
  <c r="G17" i="8"/>
  <c r="I17" i="8" s="1"/>
  <c r="G16" i="8"/>
  <c r="I16" i="8" s="1"/>
  <c r="G20" i="7"/>
  <c r="G19" i="7"/>
  <c r="G18" i="7"/>
  <c r="G17" i="7"/>
  <c r="G16" i="7"/>
  <c r="L19" i="2" l="1"/>
  <c r="G18" i="8"/>
  <c r="J16" i="8"/>
  <c r="J17" i="8"/>
  <c r="I16" i="7"/>
  <c r="G21" i="7"/>
  <c r="I17" i="7"/>
  <c r="J17" i="7" s="1"/>
  <c r="I20" i="7"/>
  <c r="J20" i="7" s="1"/>
  <c r="I18" i="7"/>
  <c r="J18" i="7" s="1"/>
  <c r="I19" i="7"/>
  <c r="J19" i="7" s="1"/>
  <c r="J18" i="8" l="1"/>
  <c r="I18" i="8"/>
  <c r="I21" i="7"/>
  <c r="J16" i="7"/>
  <c r="J21" i="7" s="1"/>
  <c r="J19" i="2" l="1"/>
  <c r="I19" i="2"/>
  <c r="G19" i="2"/>
  <c r="I16" i="3" l="1"/>
  <c r="J16" i="3" s="1"/>
  <c r="L16" i="3" l="1"/>
  <c r="L17" i="3" s="1"/>
  <c r="K16" i="3"/>
  <c r="K17" i="3" s="1"/>
  <c r="J17" i="3"/>
  <c r="I17" i="3"/>
  <c r="G17" i="3"/>
</calcChain>
</file>

<file path=xl/sharedStrings.xml><?xml version="1.0" encoding="utf-8"?>
<sst xmlns="http://schemas.openxmlformats.org/spreadsheetml/2006/main" count="324" uniqueCount="144">
  <si>
    <t xml:space="preserve">Przedmiot zamówienia </t>
  </si>
  <si>
    <t>jednostka miary</t>
  </si>
  <si>
    <t>wymagana ilość</t>
  </si>
  <si>
    <t>cenna jednstkowa netto w PLN</t>
  </si>
  <si>
    <t>wartość
 netto 
w PLN</t>
  </si>
  <si>
    <t>stawka VAT</t>
  </si>
  <si>
    <t>wartość
 VAT
w PLN</t>
  </si>
  <si>
    <t>4.1</t>
  </si>
  <si>
    <t>m³</t>
  </si>
  <si>
    <t>4.2</t>
  </si>
  <si>
    <t>kg</t>
  </si>
  <si>
    <t>Powietrze sprężone</t>
  </si>
  <si>
    <t>Dzierżawa butli</t>
  </si>
  <si>
    <t>butlodzień</t>
  </si>
  <si>
    <t>WARTOŚĆ UMOWY OGÓŁEM:</t>
  </si>
  <si>
    <t>RAZEM:</t>
  </si>
  <si>
    <t>3.1</t>
  </si>
  <si>
    <t>5.1</t>
  </si>
  <si>
    <t>2.1</t>
  </si>
  <si>
    <t>L.</t>
  </si>
  <si>
    <t>miesiąc</t>
  </si>
  <si>
    <t>6.1</t>
  </si>
  <si>
    <t>1.2</t>
  </si>
  <si>
    <t>1.3</t>
  </si>
  <si>
    <t>1.4</t>
  </si>
  <si>
    <t>1.5</t>
  </si>
  <si>
    <t>1.1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</si>
  <si>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</si>
  <si>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</si>
  <si>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</si>
  <si>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</si>
  <si>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</si>
  <si>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</si>
  <si>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</si>
  <si>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</si>
  <si>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</si>
  <si>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miejsce dostawy</t>
  </si>
  <si>
    <t>L.p.</t>
  </si>
  <si>
    <t>GLACH- INCBR-Puławy, ul. Krańcowa 8</t>
  </si>
  <si>
    <t>Zakład Biochemii  -  INCBR  - Puławy,  ul.Krańcowa 8</t>
  </si>
  <si>
    <t>Wrocław, ul. Orzeszkowa  61</t>
  </si>
  <si>
    <t>Azot 5.2 - butle 10 m3, butle B50</t>
  </si>
  <si>
    <t>Hel 5.2- butle B50</t>
  </si>
  <si>
    <t>Argon 4.8 - butle B50</t>
  </si>
  <si>
    <t>GLACH - INCBR-  Puławy, ul. Krańcowa 8</t>
  </si>
  <si>
    <t>GLACH - INCBR - Puławy,  ul. Krańcowa 8</t>
  </si>
  <si>
    <t>Część I -  Gazy specjalne dla IUNG-PIB w Puławach</t>
  </si>
  <si>
    <t>uwaga: dostawy sukcesywne w miarę potrzeb Zamawiającego - na koszt i ryzyko Wykonawcy - nie częściej niż 1 raz w tygodniu</t>
  </si>
  <si>
    <t>uwaga: dostawy sukcesywne w miarę potrzeb Zamawiającego - na koszt i ryzyko Wykonawcy-nie częściej niż raz na dwa miesiące</t>
  </si>
  <si>
    <t>uwaga: dostawy sukcesywne w miarę potrzeb Zamawiającego - na koszt i ryzyko Wykonawcy-nie częściej niż 2 razy w miesiącu.</t>
  </si>
  <si>
    <t xml:space="preserve">Opis przedmiotu zamówienia </t>
  </si>
  <si>
    <t>I. Dane techniczne zbiornika</t>
  </si>
  <si>
    <t>II. Wymagania stawiane Wykonawcy</t>
  </si>
  <si>
    <t>Monitoring poziomu cieczy w zbiorniku w centrum dystrybucji Wykonawcy.</t>
  </si>
  <si>
    <t>Wykonawca gwarantuje bezpłatny, całodobowy serwis techniczny zbiornika na ciekły argon przez okres trwania umowy.</t>
  </si>
  <si>
    <t>Regulator ciśnienia zapewniajacy odbiór argonu do magistrali o ciśnieniu min.15 bar.</t>
  </si>
  <si>
    <t>Wymiary podstawy zbiornika - max. 2m x 2m.</t>
  </si>
  <si>
    <t>Transport, posadowienie w wyznaczonym miejscu, montaż, uruchomienie i podłączenie zbiornika do instalacji Zamawiającego w terminie do 14 dni roboczych od podpisania umowy</t>
  </si>
  <si>
    <t>Zbiornik przez okres trwania umowy musi być pod nadzorem Urzędu Dozoru Technicznego oraz będzie dopuszczony do eksploatacji przez Urząd Dozoru Technicznego. Wykonawca po podpisaniu umowy dostarczy książkę dozoru technicznego UDT z aktualną decyzją o dopuszczeniu zbiornika do aksploatacji.</t>
  </si>
  <si>
    <t>Wykonawca na własny koszt będzie prowadził niezbędne konserwacje i przeglądy dzierzawionego zbiornika w okresie obowiązywania umowy.</t>
  </si>
  <si>
    <t>Demontaż i odbiór zbiornika po zakończeniu umowy dzierzawy.</t>
  </si>
  <si>
    <t>Wykonawca zapewni bezpieczeństwo podczas transportu i dostawy gazu, zgodnie z przepisami dotyczacymi przewożenia substancji niebezpiecznych.</t>
  </si>
  <si>
    <t>Wodór 6.0, butle B50</t>
  </si>
  <si>
    <t>Metan czystość min 5.5, butle B50</t>
  </si>
  <si>
    <t>Azot 6.0, butle B50</t>
  </si>
  <si>
    <t>Hel 6.0, butle B50</t>
  </si>
  <si>
    <t>Hel 4.6, butle B50</t>
  </si>
  <si>
    <t>Acetylen 2.6, butle B50</t>
  </si>
  <si>
    <t>Tlen techniczny, butle B40</t>
  </si>
  <si>
    <t>Acetylen techniczny, butle B40</t>
  </si>
  <si>
    <t>Powietrze syntetyczne bez CnHn, butle B50</t>
  </si>
  <si>
    <t>Azot 5.2- butle 1.9 m3</t>
  </si>
  <si>
    <t>Wodór H2 techniczny, butle B40</t>
  </si>
  <si>
    <t>Tlen O2  5.2, butle B50</t>
  </si>
  <si>
    <t>Podtlenek azotu N2O – 2.5, butle B50</t>
  </si>
  <si>
    <t>Dwutlenek węgla CO2 techniczny, butle B40</t>
  </si>
  <si>
    <t>Argon 5.2 w butle B50</t>
  </si>
  <si>
    <t>Hel 5.2, butle B50</t>
  </si>
  <si>
    <t>Dzierżawa niestacjonarnego zbiornika kriogenicznego na azot ciekły o poj. wodnej 1900-2100L.</t>
  </si>
  <si>
    <t>Dzierżawa niestacjonarnego zbiornika kriogenicznego na argon ciekły o poj. wodnej 1900-2100L.</t>
  </si>
  <si>
    <t>GLACH - INCBR - Puławy, ul. Krańcowa 8</t>
  </si>
  <si>
    <t>Dostawy sukcesywne w miarę potrzeb Zamawiającego- na koszt i ryzyko Wykonawcy- w momencie zużycia 70% poj. zbiornika.</t>
  </si>
  <si>
    <t>1.15</t>
  </si>
  <si>
    <t>1.16</t>
  </si>
  <si>
    <t>1.17</t>
  </si>
  <si>
    <t>Dostawa ciekłego argonu poprzez dostarczego go samochodem-cysterną i przelanie do zbiornika kriogenicznego</t>
  </si>
  <si>
    <t>Dostawa ciekłego azotu poprzez dostarczego go samochodem-cysterną i przelanie do zbiornika kriogenicznego</t>
  </si>
  <si>
    <t>Regulator ciśnienia zapewniajacy odbiór azotu do magistrali o ciśnieniu min.15 bar.</t>
  </si>
  <si>
    <t>W przypadku awarii zbiornika Wykonawca zapewnia inne urządzenie do przechowywania argon na czas naprawy zbiornika.</t>
  </si>
  <si>
    <t>Dzierżawa zbiornika kriogenicznego na argon ciekły</t>
  </si>
  <si>
    <t>Demontaż i odbiór zbiornika po zakończeniu umowy dzierżawy.</t>
  </si>
  <si>
    <t>Dzierżawa zbiornika kriogenicznego o pojemności wodnej nie mniejszej niż 1900L nie większej niż 2100L  na azot ciekly</t>
  </si>
  <si>
    <t>6.2</t>
  </si>
  <si>
    <t>Część II -  Hel ciekły 5.0 do napełniania spektrometru NMR</t>
  </si>
  <si>
    <t>Część  III-  Azot ciekły techniczny do pojemnika typu euro-cyl i devar mve-lab-20</t>
  </si>
  <si>
    <t>3.2</t>
  </si>
  <si>
    <t xml:space="preserve">WARTOŚĆ UMOWY OGÓŁEM: </t>
  </si>
  <si>
    <t>7.1</t>
  </si>
  <si>
    <t>7.2</t>
  </si>
  <si>
    <t>Formularz asortymentowo - cenowy</t>
  </si>
  <si>
    <t>Część V  -  Azot  ciekły 5.0 wraz z dzierżawą zbiornika kriogenicznego</t>
  </si>
  <si>
    <t>Część IV  -  Argon ciekły 5.0 wraz z dzierżawą zbiornika kriogenicznego</t>
  </si>
  <si>
    <r>
      <rPr>
        <sz val="11"/>
        <rFont val="Arial Narrow"/>
        <family val="2"/>
        <charset val="238"/>
      </rPr>
      <t>1. Azot ciekły techniczny</t>
    </r>
    <r>
      <rPr>
        <b/>
        <sz val="11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 xml:space="preserve"> z napełnieniem pojemnika posiadanego przez Zamawiającego (jest to pojemnik typu euro-cyl samowytwarzający nadciśnienie 1,5 bara z przyłączem gwintowanym, wyposażony w kółka jezdne).
2. Wykonawca powinien posiadać osprzęt niezbędny do podłączenia i napełnienia pojemnika Zamawiającego.                                                                     3. Wielkość jednej dostawy: 126 litrów (100 kg).                                                      </t>
    </r>
    <r>
      <rPr>
        <sz val="11"/>
        <color rgb="FFFF0000"/>
        <rFont val="Arial Narrow"/>
        <family val="2"/>
        <charset val="238"/>
      </rPr>
      <t/>
    </r>
  </si>
  <si>
    <t>Uwaga:</t>
  </si>
  <si>
    <t xml:space="preserve">1. Regularne dostawy co 2 tygodnie, zawsze w środę, w godzinach pracy Instytutu, tj. od 8.00 do 14.00 – dostawca powinien pilnować terminów, bez konieczności każdorazowego zgłaszania zapotrzebowania.       </t>
  </si>
  <si>
    <r>
      <rPr>
        <sz val="11"/>
        <rFont val="Arial Narrow"/>
        <family val="2"/>
        <charset val="238"/>
      </rPr>
      <t>Azot ciekły techniczny</t>
    </r>
    <r>
      <rPr>
        <b/>
        <sz val="11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 xml:space="preserve">z napełnieniem zbiornika typu Devar MVE-LAB-20
- wielkość jednej dostawy: 20 litrów;                                                               </t>
    </r>
  </si>
  <si>
    <t>Zbiornik kriogeniczny</t>
  </si>
  <si>
    <t>Część VII-  Gazy specjalne dla Zakładu Herbologii i Technik Uprawy Roli we Wrocławiu</t>
  </si>
  <si>
    <t>7.3</t>
  </si>
  <si>
    <t>7.4</t>
  </si>
  <si>
    <t>7.5</t>
  </si>
  <si>
    <t>Część VI-  Propan</t>
  </si>
  <si>
    <t xml:space="preserve">3. W przypadku niezależnej od Wykonawcy konieczności przesunięcia terminu dostawy, Wykonawca zobowiązany jest zawiadomić Zamawiającego o konieczności przesunięcia  terminu dostawy, nie póżniej jednak niż w dniu planowanej dostawy do godz. 12.00, z zastrzeżeniem jednak, że dostawa  musi zostać zrealizowana nie później niż do piątku  tygodnia w kórym miała odbyz się dostawa.    </t>
  </si>
  <si>
    <t xml:space="preserve"> Propan, butla 33 kg</t>
  </si>
  <si>
    <r>
      <t>Dostawa</t>
    </r>
    <r>
      <rPr>
        <b/>
        <sz val="11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 xml:space="preserve">argonu ciekłego o czystości 5.0 poprzez dostarczenie go samochodem-cysterną i przelanie do zbiornika kriogenicznego bez jego odłączania lub/i demontażu oraz bez zatrzymania poboru gazu. </t>
    </r>
  </si>
  <si>
    <r>
      <t>Dostawa azotu ciekłego o czystości 5.0 poprzez dostarczenie go samochodem-cysterną i przelanie do zbiornika kriogenicznego</t>
    </r>
    <r>
      <rPr>
        <sz val="11"/>
        <color rgb="FFFF0000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>bez jego odłączania lub/i demontażu oraz bez zatrzymania poboru gazu.</t>
    </r>
  </si>
  <si>
    <r>
      <t xml:space="preserve">                                                                                         - 
1. Dostawa gazu w pojemniku typu Dewar wyposażonym w kółka jezdne, wraz z osprzętem do napełnienia sprzętu NMR (czyli: butla ze sprężonym helem, reduktor i wąż polietylenowy wraz z właściwym przyłączem zaciskowym-na czas dostawy). Pojemnik powinien być wyposażony w standardowe przyłącze do linii transferowej.
2. Wielkość każdej dostawy około 100L                                                                 3. Zamawiajacy zobowiązuje się opróżnić pojemnik</t>
    </r>
    <r>
      <rPr>
        <sz val="11"/>
        <color rgb="FFFF0000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 xml:space="preserve">w dniu dostawy;
4. Wykonawca  powinien mieć możliwość samodzielnego rozładunku i załadunku pojemnika;                                                                                       5. Dostawy w godzinach pracy Instytutu, tj. </t>
    </r>
    <r>
      <rPr>
        <u/>
        <sz val="11"/>
        <rFont val="Arial Narrow"/>
        <family val="2"/>
        <charset val="238"/>
      </rPr>
      <t xml:space="preserve">od poniedziałku do piątku </t>
    </r>
    <r>
      <rPr>
        <sz val="11"/>
        <rFont val="Arial Narrow"/>
        <family val="2"/>
        <charset val="238"/>
      </rPr>
      <t>od 8.00 do 14.00 do Zakładu Biochemii IUNG-PIB w Puławach. Wszelkie odstępstwa muszą być bezwzględnie uzgadniane z Zakładem Biochemii IUNG-PIB z tygodniowym wyprzedzeniem (tel.814786880). 
6.Dostawy średnio co 6 m-cy, o planowanej pierwszej dostawie Zamawiający zawiadomi na trzy tygodnie przed planowaną dostawą.</t>
    </r>
    <r>
      <rPr>
        <sz val="11"/>
        <color rgb="FFFF0000"/>
        <rFont val="Arial Narrow"/>
        <family val="2"/>
        <charset val="238"/>
      </rPr>
      <t xml:space="preserve">
</t>
    </r>
  </si>
  <si>
    <t>Znak sprawy:  DZP.220.26 2019.PK</t>
  </si>
  <si>
    <t>Nr. rej.: ZP9.PN9.2019</t>
  </si>
  <si>
    <t>Załącznik do 2 do SIWZ</t>
  </si>
  <si>
    <t>Niniejsze zestawienie stanowi treść oferty i stanowi oświadczenie woli Wykonawcy wyrażające jego zobowiązanie do świadczenia przedmiotu zamówienia w sposób i w zakresie w pełni zgodnym z wymaganym przez Zamawiającego.
Wykonawca zobowiązany jest wypełnić niniejszy formularz, podpisać go na ostatniej stronie i załączyć do oferty. 
Dokument niniejszy stanowi treść oferty i nie podlega uzupełnieniu. 
Niewypełnienie, niepodpisanie oraz niezłożenie niniejszego zestawienia spowoduje odrzucenie oferty jako niezgodnej z treścią SIWZ.</t>
  </si>
  <si>
    <r>
      <t xml:space="preserve">                                                                                                       .....................................................................................   
                                                                                                         </t>
    </r>
    <r>
      <rPr>
        <i/>
        <sz val="10"/>
        <color theme="1"/>
        <rFont val="Arial Narrow"/>
        <family val="2"/>
        <charset val="238"/>
      </rPr>
      <t xml:space="preserve">    Podpis osoby/osób uprawnionej/ych do reprezentowania Wykonawcy  </t>
    </r>
    <r>
      <rPr>
        <sz val="11"/>
        <color theme="1"/>
        <rFont val="Calibri"/>
        <family val="2"/>
        <charset val="238"/>
        <scheme val="minor"/>
      </rPr>
      <t xml:space="preserve">             
</t>
    </r>
  </si>
  <si>
    <t>Puławy, ul. Krańcowa 8</t>
  </si>
  <si>
    <r>
      <rPr>
        <b/>
        <sz val="10"/>
        <rFont val="Arial Narrow"/>
        <family val="2"/>
        <charset val="238"/>
      </rPr>
      <t>N</t>
    </r>
    <r>
      <rPr>
        <b/>
        <sz val="11"/>
        <rFont val="Arial Narrow"/>
        <family val="2"/>
        <charset val="238"/>
      </rPr>
      <t xml:space="preserve">azwa oferowanego zbiornika: </t>
    </r>
    <r>
      <rPr>
        <sz val="11"/>
        <rFont val="Arial Narrow"/>
        <family val="2"/>
        <charset val="238"/>
      </rPr>
      <t>……..………………………………………….....
Producent/firma: …………………………..…. Typ/Model: …………………………….………
Nr seryjny: ……………………………………….</t>
    </r>
  </si>
  <si>
    <t>Parametry oferowane przez Wykonawcę
(wypełnia Wykonawca)</t>
  </si>
  <si>
    <t>Niniejsze zestawienie stanowi treść oferty i  oświadczenie woli Wykonawcy wyrażające jego zobowiązanie do świadczenia przedmiotu zamówienia w sposób i w zakresie w pełni zgodnym z wymaganym przez Zamawiającego.
Wykonawca zobowiązany jest wypełnić niniejszy formularz, podpisać go na ostatniej stronie i załączyć do oferty. 
Wykonawca zobowiazany jest wypełnić, poza ceną gazu i dzierżawy zbiornika kriogenicznego, również dane techniczne zbiornika oraz wymagania stawiane wykonawcy (pkt. 1-13)                                                                                                                                                 Dokument niniejszy stanowi treść oferty i nie podlega uzupełnieniu. 
Niewypełnienie, niepodpisanie oraz niezłożenie niniejszego zestawienia spowoduje odrzucenie oferty jako niezgodnej z treścią SIWZ.</t>
  </si>
  <si>
    <t>Niniejsze zestawienie stanowi treść oferty i  oświadczenie woli Wykonawcy wyrażające jego zobowiązanie do świadczenia przedmiotu zamówienia w sposób i w zakresie w pełni zgodnym z wymaganym przez Zamawiającego.
Wykonawca zobowiązany jest wypełnić niniejszy formularz, podpisać go na ostatniej stronie i załączyć do oferty. 
Wykonawca zobowiazany jest wypełnić, poza ceną gazu i dzierżawy zbiornika kriogenicznego, również dane techniczne zbiornika oraz wymagania stawiane wykonawcy (pkt. 1-13)                                                                                                                                                          Dokument niniejszy stanowi treść oferty i nie podlega uzupełnieniu. 
Niewypełnienie, niepodpisanie oraz niezłożenie niniejszego zestawienia spowoduje odrzucenie oferty jako niezgodnej z treścią SIWZ.</t>
  </si>
  <si>
    <t>Zakład Biochemii, INCBR, Puławy, ul. Krańcowa 8, tel 814786880</t>
  </si>
  <si>
    <t>Zakład Biotechnologii, INCBR, Puławy, ul. Krańcowa 8, tel 814786931</t>
  </si>
  <si>
    <t>2. Wszelkie odstępstwa muszą być bezwzględnie uzgadniane z Zakładami. Gdy w dniu dostawy wypada dzień wolny od pracy należy uzgodnić z Zamawiającym inny termin dostawy, z zastrzeżeniem jednak, że dostawa musi zostać zrealizowana nie później niż do piątku danego tygodnia, w którym miała odbyć się dostawa.</t>
  </si>
  <si>
    <t>łączna wartość brutto: zamówienie podstawowe + prawo opcji</t>
  </si>
  <si>
    <r>
      <t xml:space="preserve">łączna wartość brutto: </t>
    </r>
    <r>
      <rPr>
        <b/>
        <sz val="10"/>
        <rFont val="Arial Narrow"/>
        <family val="2"/>
        <charset val="238"/>
      </rPr>
      <t>zamówienie podstawowe + prawo opcji</t>
    </r>
  </si>
  <si>
    <r>
      <t xml:space="preserve">wartość brutto     w PLN     </t>
    </r>
    <r>
      <rPr>
        <b/>
        <sz val="10"/>
        <rFont val="Arial Narrow"/>
        <family val="2"/>
        <charset val="238"/>
      </rPr>
      <t>prawo opcji</t>
    </r>
  </si>
  <si>
    <r>
      <t xml:space="preserve">wartość brutto     w PLN </t>
    </r>
    <r>
      <rPr>
        <b/>
        <sz val="10"/>
        <rFont val="Arial Narrow"/>
        <family val="2"/>
        <charset val="238"/>
      </rPr>
      <t xml:space="preserve">zamówienie podstawowe </t>
    </r>
  </si>
  <si>
    <t xml:space="preserve">wartość brutto     w PLN zamówienie podstawowe </t>
  </si>
  <si>
    <t>wartość brutto         w PLN     prawo opcji</t>
  </si>
  <si>
    <t>wartość brutto            w PLN     prawo opcji</t>
  </si>
  <si>
    <t xml:space="preserve">wartość brutto          w PLN zamówienie podstawowe </t>
  </si>
  <si>
    <t xml:space="preserve">wartość brutto             w PLN zamówienie podstawowe </t>
  </si>
  <si>
    <t xml:space="preserve">wartość brutto            w PLN zamówienie podstawowe </t>
  </si>
  <si>
    <t>nie dotyczy</t>
  </si>
  <si>
    <t>- po modyfikacji z dnia 06.06.2019</t>
  </si>
  <si>
    <t>po modyfikacji z dnia 06.06.2019</t>
  </si>
  <si>
    <t>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</si>
</sst>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u/>
      <sz val="1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i/>
      <sz val="11"/>
      <color rgb="FFFF0000"/>
      <name val="Arial Narrow"/>
      <family val="2"/>
      <charset val="238"/>
    </font>
    <font>
      <b/>
      <i/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3" xfId="0" applyNumberFormat="1" applyFont="1" applyFill="1" applyBorder="1" applyAlignment="1">
      <alignment horizontal="center" vertical="center"/>
    </xf>
    <xf numFmtId="0" fontId="0" fillId="0" borderId="0" xfId="0"/>
    <xf numFmtId="4" fontId="5" fillId="0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8" fillId="0" borderId="0" xfId="0" applyFont="1"/>
    <xf numFmtId="0" fontId="5" fillId="0" borderId="0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wrapText="1"/>
    </xf>
    <xf numFmtId="164" fontId="8" fillId="3" borderId="6" xfId="0" applyNumberFormat="1" applyFont="1" applyFill="1" applyBorder="1" applyAlignment="1">
      <alignment horizontal="center" wrapText="1"/>
    </xf>
    <xf numFmtId="0" fontId="5" fillId="0" borderId="0" xfId="0" applyFont="1" applyBorder="1"/>
    <xf numFmtId="0" fontId="4" fillId="0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Border="1"/>
    <xf numFmtId="0" fontId="4" fillId="0" borderId="0" xfId="0" applyFont="1" applyFill="1" applyBorder="1" applyAlignment="1">
      <alignment horizontal="left" vertical="center"/>
    </xf>
    <xf numFmtId="4" fontId="9" fillId="0" borderId="0" xfId="0" applyNumberFormat="1" applyFont="1" applyBorder="1"/>
    <xf numFmtId="0" fontId="5" fillId="0" borderId="0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5" fillId="3" borderId="1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right" vertical="center"/>
    </xf>
    <xf numFmtId="0" fontId="5" fillId="6" borderId="3" xfId="0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2" fontId="5" fillId="6" borderId="3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14" fillId="0" borderId="0" xfId="0" applyFont="1"/>
    <xf numFmtId="4" fontId="8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/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2" borderId="7" xfId="0" applyFont="1" applyFill="1" applyBorder="1" applyAlignment="1">
      <alignment horizontal="center" vertical="center" wrapText="1"/>
    </xf>
    <xf numFmtId="4" fontId="16" fillId="0" borderId="3" xfId="0" applyNumberFormat="1" applyFont="1" applyBorder="1"/>
    <xf numFmtId="0" fontId="15" fillId="0" borderId="0" xfId="0" applyFont="1" applyBorder="1"/>
    <xf numFmtId="0" fontId="17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/>
    <xf numFmtId="4" fontId="13" fillId="6" borderId="3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9" fontId="13" fillId="5" borderId="1" xfId="0" applyNumberFormat="1" applyFont="1" applyFill="1" applyBorder="1" applyAlignment="1">
      <alignment horizontal="center" vertical="center" wrapText="1"/>
    </xf>
    <xf numFmtId="9" fontId="13" fillId="5" borderId="2" xfId="0" applyNumberFormat="1" applyFont="1" applyFill="1" applyBorder="1" applyAlignment="1">
      <alignment horizontal="center" vertical="center" wrapText="1"/>
    </xf>
    <xf numFmtId="9" fontId="13" fillId="5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topLeftCell="A13" workbookViewId="0">
      <selection sqref="A1:L39"/>
    </sheetView>
  </sheetViews>
  <sheetFormatPr defaultRowHeight="15" x14ac:dyDescent="0.25"/>
  <cols>
    <col min="1" max="1" width="6" customWidth="1"/>
    <col min="2" max="2" width="38" customWidth="1"/>
    <col min="3" max="3" width="6" customWidth="1"/>
    <col min="4" max="4" width="5.140625" customWidth="1"/>
    <col min="5" max="5" width="6.7109375" customWidth="1"/>
    <col min="9" max="9" width="8.140625" customWidth="1"/>
    <col min="10" max="10" width="12.140625" customWidth="1"/>
    <col min="11" max="11" width="9.5703125" customWidth="1"/>
    <col min="12" max="12" width="10.140625" customWidth="1"/>
  </cols>
  <sheetData>
    <row r="1" spans="1:47" ht="16.5" x14ac:dyDescent="0.3">
      <c r="A1" s="66" t="s">
        <v>117</v>
      </c>
      <c r="B1" s="1"/>
      <c r="C1" s="1"/>
      <c r="D1" s="1"/>
      <c r="E1" s="1"/>
      <c r="F1" s="9"/>
      <c r="G1" s="9"/>
      <c r="H1" s="120" t="s">
        <v>119</v>
      </c>
      <c r="I1" s="120"/>
      <c r="J1" s="120"/>
    </row>
    <row r="2" spans="1:47" ht="16.5" x14ac:dyDescent="0.25">
      <c r="A2" s="66" t="s">
        <v>118</v>
      </c>
      <c r="B2" s="1"/>
      <c r="C2" s="1"/>
      <c r="D2" s="1"/>
      <c r="E2" s="1"/>
      <c r="F2" s="1"/>
      <c r="G2" s="1"/>
      <c r="H2" s="126"/>
      <c r="I2" s="126"/>
      <c r="J2" s="126"/>
      <c r="K2" s="126"/>
    </row>
    <row r="3" spans="1:47" ht="15.75" x14ac:dyDescent="0.25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  <c r="K3" s="67"/>
    </row>
    <row r="4" spans="1:47" s="11" customForma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47" s="11" customFormat="1" x14ac:dyDescent="0.25">
      <c r="A5" s="127" t="s">
        <v>120</v>
      </c>
      <c r="B5" s="127"/>
      <c r="C5" s="127"/>
      <c r="D5" s="127"/>
      <c r="E5" s="127"/>
      <c r="F5" s="127"/>
      <c r="G5" s="127"/>
      <c r="H5" s="127"/>
      <c r="I5" s="127"/>
      <c r="J5" s="127"/>
      <c r="K5" s="61"/>
    </row>
    <row r="6" spans="1:47" s="11" customForma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61"/>
    </row>
    <row r="7" spans="1:47" s="11" customForma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61"/>
    </row>
    <row r="8" spans="1:47" s="11" customForma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61"/>
    </row>
    <row r="9" spans="1:47" s="11" customFormat="1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61"/>
    </row>
    <row r="10" spans="1:47" s="11" customFormat="1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61"/>
    </row>
    <row r="11" spans="1:47" s="11" customForma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61"/>
    </row>
    <row r="12" spans="1:47" s="11" customFormat="1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47" s="11" customFormat="1" ht="16.5" customHeight="1" x14ac:dyDescent="0.25">
      <c r="A13" s="128" t="s">
        <v>46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30"/>
    </row>
    <row r="14" spans="1:47" s="104" customFormat="1" ht="92.25" customHeight="1" x14ac:dyDescent="0.25">
      <c r="A14" s="25" t="s">
        <v>37</v>
      </c>
      <c r="B14" s="25" t="s">
        <v>0</v>
      </c>
      <c r="C14" s="25" t="s">
        <v>1</v>
      </c>
      <c r="D14" s="25" t="s">
        <v>36</v>
      </c>
      <c r="E14" s="25" t="s">
        <v>2</v>
      </c>
      <c r="F14" s="25" t="s">
        <v>3</v>
      </c>
      <c r="G14" s="25" t="s">
        <v>4</v>
      </c>
      <c r="H14" s="25" t="s">
        <v>5</v>
      </c>
      <c r="I14" s="25" t="s">
        <v>6</v>
      </c>
      <c r="J14" s="103" t="s">
        <v>134</v>
      </c>
      <c r="K14" s="103" t="s">
        <v>135</v>
      </c>
      <c r="L14" s="103" t="s">
        <v>130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</row>
    <row r="15" spans="1:47" ht="16.5" x14ac:dyDescent="0.25">
      <c r="A15" s="87">
        <v>1</v>
      </c>
      <c r="B15" s="87">
        <v>2</v>
      </c>
      <c r="C15" s="87">
        <v>3</v>
      </c>
      <c r="D15" s="87">
        <v>4</v>
      </c>
      <c r="E15" s="87">
        <v>5</v>
      </c>
      <c r="F15" s="87">
        <v>6</v>
      </c>
      <c r="G15" s="87">
        <v>7</v>
      </c>
      <c r="H15" s="87">
        <v>8</v>
      </c>
      <c r="I15" s="87">
        <v>9</v>
      </c>
      <c r="J15" s="87">
        <v>10</v>
      </c>
      <c r="K15" s="87">
        <v>11</v>
      </c>
      <c r="L15" s="87">
        <v>12</v>
      </c>
    </row>
    <row r="16" spans="1:47" ht="16.5" x14ac:dyDescent="0.3">
      <c r="A16" s="55" t="s">
        <v>26</v>
      </c>
      <c r="B16" s="36" t="s">
        <v>64</v>
      </c>
      <c r="C16" s="43" t="s">
        <v>8</v>
      </c>
      <c r="D16" s="121" t="s">
        <v>80</v>
      </c>
      <c r="E16" s="37">
        <v>50</v>
      </c>
      <c r="F16" s="40">
        <v>0</v>
      </c>
      <c r="G16" s="38">
        <f t="shared" ref="G16:G32" si="0">F16*E16</f>
        <v>0</v>
      </c>
      <c r="H16" s="39">
        <v>0</v>
      </c>
      <c r="I16" s="38">
        <f t="shared" ref="I16:I32" si="1">G16*H16</f>
        <v>0</v>
      </c>
      <c r="J16" s="38">
        <f t="shared" ref="J16:J32" si="2">G16+I16</f>
        <v>0</v>
      </c>
      <c r="K16" s="38">
        <f>SUM(J16*30%)</f>
        <v>0</v>
      </c>
      <c r="L16" s="93">
        <f>SUM(J16*30%)+J16</f>
        <v>0</v>
      </c>
    </row>
    <row r="17" spans="1:12" ht="16.5" x14ac:dyDescent="0.3">
      <c r="A17" s="29" t="s">
        <v>22</v>
      </c>
      <c r="B17" s="2" t="s">
        <v>75</v>
      </c>
      <c r="C17" s="3" t="s">
        <v>10</v>
      </c>
      <c r="D17" s="121"/>
      <c r="E17" s="6">
        <v>156</v>
      </c>
      <c r="F17" s="40">
        <v>0</v>
      </c>
      <c r="G17" s="28">
        <f t="shared" si="0"/>
        <v>0</v>
      </c>
      <c r="H17" s="39">
        <v>0</v>
      </c>
      <c r="I17" s="28">
        <f t="shared" si="1"/>
        <v>0</v>
      </c>
      <c r="J17" s="28">
        <f t="shared" si="2"/>
        <v>0</v>
      </c>
      <c r="K17" s="38">
        <f t="shared" ref="K17:K32" si="3">SUM(J17*30%)</f>
        <v>0</v>
      </c>
      <c r="L17" s="93">
        <f t="shared" ref="L17:L32" si="4">SUM(J17*30%)+J17</f>
        <v>0</v>
      </c>
    </row>
    <row r="18" spans="1:12" ht="16.5" x14ac:dyDescent="0.3">
      <c r="A18" s="29" t="s">
        <v>23</v>
      </c>
      <c r="B18" s="2" t="s">
        <v>76</v>
      </c>
      <c r="C18" s="3" t="s">
        <v>8</v>
      </c>
      <c r="D18" s="121"/>
      <c r="E18" s="6">
        <v>210</v>
      </c>
      <c r="F18" s="40">
        <v>0</v>
      </c>
      <c r="G18" s="28">
        <f t="shared" si="0"/>
        <v>0</v>
      </c>
      <c r="H18" s="39">
        <v>0</v>
      </c>
      <c r="I18" s="28">
        <f t="shared" si="1"/>
        <v>0</v>
      </c>
      <c r="J18" s="28">
        <f t="shared" si="2"/>
        <v>0</v>
      </c>
      <c r="K18" s="38">
        <f t="shared" si="3"/>
        <v>0</v>
      </c>
      <c r="L18" s="93">
        <f t="shared" si="4"/>
        <v>0</v>
      </c>
    </row>
    <row r="19" spans="1:12" s="11" customFormat="1" ht="16.5" x14ac:dyDescent="0.3">
      <c r="A19" s="29" t="s">
        <v>24</v>
      </c>
      <c r="B19" s="2" t="s">
        <v>65</v>
      </c>
      <c r="C19" s="3" t="s">
        <v>8</v>
      </c>
      <c r="D19" s="121"/>
      <c r="E19" s="6">
        <v>160</v>
      </c>
      <c r="F19" s="40">
        <v>0</v>
      </c>
      <c r="G19" s="28">
        <f t="shared" si="0"/>
        <v>0</v>
      </c>
      <c r="H19" s="39">
        <v>0</v>
      </c>
      <c r="I19" s="28">
        <f t="shared" si="1"/>
        <v>0</v>
      </c>
      <c r="J19" s="28">
        <f t="shared" si="2"/>
        <v>0</v>
      </c>
      <c r="K19" s="38">
        <f t="shared" si="3"/>
        <v>0</v>
      </c>
      <c r="L19" s="93">
        <f t="shared" si="4"/>
        <v>0</v>
      </c>
    </row>
    <row r="20" spans="1:12" s="11" customFormat="1" ht="16.5" x14ac:dyDescent="0.3">
      <c r="A20" s="29" t="s">
        <v>25</v>
      </c>
      <c r="B20" s="2" t="s">
        <v>77</v>
      </c>
      <c r="C20" s="3" t="s">
        <v>8</v>
      </c>
      <c r="D20" s="121"/>
      <c r="E20" s="6">
        <v>130</v>
      </c>
      <c r="F20" s="40">
        <v>0</v>
      </c>
      <c r="G20" s="28">
        <f t="shared" si="0"/>
        <v>0</v>
      </c>
      <c r="H20" s="39">
        <v>0</v>
      </c>
      <c r="I20" s="28">
        <f t="shared" si="1"/>
        <v>0</v>
      </c>
      <c r="J20" s="28">
        <f t="shared" si="2"/>
        <v>0</v>
      </c>
      <c r="K20" s="38">
        <f t="shared" si="3"/>
        <v>0</v>
      </c>
      <c r="L20" s="93">
        <f t="shared" si="4"/>
        <v>0</v>
      </c>
    </row>
    <row r="21" spans="1:12" s="11" customFormat="1" ht="16.5" x14ac:dyDescent="0.3">
      <c r="A21" s="29" t="s">
        <v>27</v>
      </c>
      <c r="B21" s="2" t="s">
        <v>66</v>
      </c>
      <c r="C21" s="3" t="s">
        <v>8</v>
      </c>
      <c r="D21" s="121"/>
      <c r="E21" s="6">
        <v>130</v>
      </c>
      <c r="F21" s="40">
        <v>0</v>
      </c>
      <c r="G21" s="28">
        <f t="shared" si="0"/>
        <v>0</v>
      </c>
      <c r="H21" s="39">
        <v>0</v>
      </c>
      <c r="I21" s="28">
        <f t="shared" si="1"/>
        <v>0</v>
      </c>
      <c r="J21" s="28">
        <f t="shared" si="2"/>
        <v>0</v>
      </c>
      <c r="K21" s="38">
        <f t="shared" si="3"/>
        <v>0</v>
      </c>
      <c r="L21" s="93">
        <f t="shared" si="4"/>
        <v>0</v>
      </c>
    </row>
    <row r="22" spans="1:12" ht="16.5" x14ac:dyDescent="0.3">
      <c r="A22" s="29" t="s">
        <v>28</v>
      </c>
      <c r="B22" s="2" t="s">
        <v>73</v>
      </c>
      <c r="C22" s="3" t="s">
        <v>8</v>
      </c>
      <c r="D22" s="121"/>
      <c r="E22" s="6">
        <v>250</v>
      </c>
      <c r="F22" s="40">
        <v>0</v>
      </c>
      <c r="G22" s="28">
        <f t="shared" si="0"/>
        <v>0</v>
      </c>
      <c r="H22" s="39">
        <v>0</v>
      </c>
      <c r="I22" s="28">
        <f t="shared" si="1"/>
        <v>0</v>
      </c>
      <c r="J22" s="28">
        <f t="shared" si="2"/>
        <v>0</v>
      </c>
      <c r="K22" s="38">
        <f t="shared" si="3"/>
        <v>0</v>
      </c>
      <c r="L22" s="93">
        <f t="shared" si="4"/>
        <v>0</v>
      </c>
    </row>
    <row r="23" spans="1:12" ht="16.5" x14ac:dyDescent="0.3">
      <c r="A23" s="29" t="s">
        <v>29</v>
      </c>
      <c r="B23" s="2" t="s">
        <v>74</v>
      </c>
      <c r="C23" s="3" t="s">
        <v>10</v>
      </c>
      <c r="D23" s="121"/>
      <c r="E23" s="6">
        <v>150</v>
      </c>
      <c r="F23" s="40">
        <v>0</v>
      </c>
      <c r="G23" s="28">
        <f t="shared" si="0"/>
        <v>0</v>
      </c>
      <c r="H23" s="39">
        <v>0</v>
      </c>
      <c r="I23" s="28">
        <f t="shared" si="1"/>
        <v>0</v>
      </c>
      <c r="J23" s="28">
        <f t="shared" si="2"/>
        <v>0</v>
      </c>
      <c r="K23" s="38">
        <f t="shared" si="3"/>
        <v>0</v>
      </c>
      <c r="L23" s="93">
        <f t="shared" si="4"/>
        <v>0</v>
      </c>
    </row>
    <row r="24" spans="1:12" ht="16.5" x14ac:dyDescent="0.3">
      <c r="A24" s="29" t="s">
        <v>30</v>
      </c>
      <c r="B24" s="2" t="s">
        <v>67</v>
      </c>
      <c r="C24" s="3" t="s">
        <v>10</v>
      </c>
      <c r="D24" s="121"/>
      <c r="E24" s="6">
        <v>250</v>
      </c>
      <c r="F24" s="40">
        <v>0</v>
      </c>
      <c r="G24" s="28">
        <f t="shared" si="0"/>
        <v>0</v>
      </c>
      <c r="H24" s="39">
        <v>0</v>
      </c>
      <c r="I24" s="28">
        <f t="shared" si="1"/>
        <v>0</v>
      </c>
      <c r="J24" s="28">
        <f t="shared" si="2"/>
        <v>0</v>
      </c>
      <c r="K24" s="38">
        <f t="shared" si="3"/>
        <v>0</v>
      </c>
      <c r="L24" s="93">
        <f t="shared" si="4"/>
        <v>0</v>
      </c>
    </row>
    <row r="25" spans="1:12" ht="16.5" x14ac:dyDescent="0.3">
      <c r="A25" s="29" t="s">
        <v>31</v>
      </c>
      <c r="B25" s="2" t="s">
        <v>72</v>
      </c>
      <c r="C25" s="3" t="s">
        <v>8</v>
      </c>
      <c r="D25" s="121"/>
      <c r="E25" s="6">
        <v>10</v>
      </c>
      <c r="F25" s="40">
        <v>0</v>
      </c>
      <c r="G25" s="28">
        <f t="shared" si="0"/>
        <v>0</v>
      </c>
      <c r="H25" s="39">
        <v>0</v>
      </c>
      <c r="I25" s="28">
        <f t="shared" si="1"/>
        <v>0</v>
      </c>
      <c r="J25" s="28">
        <f t="shared" si="2"/>
        <v>0</v>
      </c>
      <c r="K25" s="38">
        <f t="shared" si="3"/>
        <v>0</v>
      </c>
      <c r="L25" s="93">
        <f t="shared" si="4"/>
        <v>0</v>
      </c>
    </row>
    <row r="26" spans="1:12" ht="16.5" x14ac:dyDescent="0.3">
      <c r="A26" s="29" t="s">
        <v>32</v>
      </c>
      <c r="B26" s="2" t="s">
        <v>68</v>
      </c>
      <c r="C26" s="3" t="s">
        <v>8</v>
      </c>
      <c r="D26" s="121"/>
      <c r="E26" s="6">
        <v>32.1</v>
      </c>
      <c r="F26" s="40">
        <v>0</v>
      </c>
      <c r="G26" s="28">
        <f t="shared" si="0"/>
        <v>0</v>
      </c>
      <c r="H26" s="39">
        <v>0</v>
      </c>
      <c r="I26" s="28">
        <f t="shared" si="1"/>
        <v>0</v>
      </c>
      <c r="J26" s="28">
        <f t="shared" si="2"/>
        <v>0</v>
      </c>
      <c r="K26" s="38">
        <f t="shared" si="3"/>
        <v>0</v>
      </c>
      <c r="L26" s="93">
        <f t="shared" si="4"/>
        <v>0</v>
      </c>
    </row>
    <row r="27" spans="1:12" ht="16.5" x14ac:dyDescent="0.3">
      <c r="A27" s="29" t="s">
        <v>33</v>
      </c>
      <c r="B27" s="2" t="s">
        <v>69</v>
      </c>
      <c r="C27" s="3" t="s">
        <v>10</v>
      </c>
      <c r="D27" s="121"/>
      <c r="E27" s="6">
        <v>50</v>
      </c>
      <c r="F27" s="40">
        <v>0</v>
      </c>
      <c r="G27" s="28">
        <f t="shared" si="0"/>
        <v>0</v>
      </c>
      <c r="H27" s="39">
        <v>0</v>
      </c>
      <c r="I27" s="28">
        <f t="shared" si="1"/>
        <v>0</v>
      </c>
      <c r="J27" s="28">
        <f t="shared" si="2"/>
        <v>0</v>
      </c>
      <c r="K27" s="38">
        <f t="shared" si="3"/>
        <v>0</v>
      </c>
      <c r="L27" s="93">
        <f t="shared" si="4"/>
        <v>0</v>
      </c>
    </row>
    <row r="28" spans="1:12" ht="16.5" x14ac:dyDescent="0.3">
      <c r="A28" s="29" t="s">
        <v>34</v>
      </c>
      <c r="B28" s="2" t="s">
        <v>70</v>
      </c>
      <c r="C28" s="3" t="s">
        <v>8</v>
      </c>
      <c r="D28" s="121"/>
      <c r="E28" s="6">
        <v>40</v>
      </c>
      <c r="F28" s="40">
        <v>0</v>
      </c>
      <c r="G28" s="28">
        <f t="shared" si="0"/>
        <v>0</v>
      </c>
      <c r="H28" s="39">
        <v>0</v>
      </c>
      <c r="I28" s="28">
        <f t="shared" si="1"/>
        <v>0</v>
      </c>
      <c r="J28" s="28">
        <f t="shared" si="2"/>
        <v>0</v>
      </c>
      <c r="K28" s="38">
        <f t="shared" si="3"/>
        <v>0</v>
      </c>
      <c r="L28" s="93">
        <f t="shared" si="4"/>
        <v>0</v>
      </c>
    </row>
    <row r="29" spans="1:12" ht="16.5" x14ac:dyDescent="0.3">
      <c r="A29" s="29" t="s">
        <v>35</v>
      </c>
      <c r="B29" s="2" t="s">
        <v>63</v>
      </c>
      <c r="C29" s="3" t="s">
        <v>8</v>
      </c>
      <c r="D29" s="121"/>
      <c r="E29" s="6">
        <v>15</v>
      </c>
      <c r="F29" s="40">
        <v>0</v>
      </c>
      <c r="G29" s="28">
        <f t="shared" si="0"/>
        <v>0</v>
      </c>
      <c r="H29" s="39">
        <v>0</v>
      </c>
      <c r="I29" s="28">
        <f t="shared" si="1"/>
        <v>0</v>
      </c>
      <c r="J29" s="28">
        <f t="shared" si="2"/>
        <v>0</v>
      </c>
      <c r="K29" s="38">
        <f t="shared" si="3"/>
        <v>0</v>
      </c>
      <c r="L29" s="93">
        <f t="shared" si="4"/>
        <v>0</v>
      </c>
    </row>
    <row r="30" spans="1:12" ht="16.5" x14ac:dyDescent="0.3">
      <c r="A30" s="29" t="s">
        <v>82</v>
      </c>
      <c r="B30" s="13" t="s">
        <v>71</v>
      </c>
      <c r="C30" s="14" t="s">
        <v>8</v>
      </c>
      <c r="D30" s="121"/>
      <c r="E30" s="8">
        <v>40</v>
      </c>
      <c r="F30" s="40">
        <v>0</v>
      </c>
      <c r="G30" s="28">
        <f>F30*E30</f>
        <v>0</v>
      </c>
      <c r="H30" s="39">
        <v>0</v>
      </c>
      <c r="I30" s="28">
        <f>G30*H30</f>
        <v>0</v>
      </c>
      <c r="J30" s="28">
        <f>G30+I30</f>
        <v>0</v>
      </c>
      <c r="K30" s="38">
        <f t="shared" si="3"/>
        <v>0</v>
      </c>
      <c r="L30" s="93">
        <f t="shared" si="4"/>
        <v>0</v>
      </c>
    </row>
    <row r="31" spans="1:12" ht="16.5" x14ac:dyDescent="0.3">
      <c r="A31" s="29" t="s">
        <v>83</v>
      </c>
      <c r="B31" s="2" t="s">
        <v>62</v>
      </c>
      <c r="C31" s="3" t="s">
        <v>8</v>
      </c>
      <c r="D31" s="121"/>
      <c r="E31" s="6">
        <v>20</v>
      </c>
      <c r="F31" s="40">
        <v>0</v>
      </c>
      <c r="G31" s="28">
        <f t="shared" si="0"/>
        <v>0</v>
      </c>
      <c r="H31" s="39">
        <v>0</v>
      </c>
      <c r="I31" s="28">
        <f t="shared" si="1"/>
        <v>0</v>
      </c>
      <c r="J31" s="28">
        <f t="shared" si="2"/>
        <v>0</v>
      </c>
      <c r="K31" s="38">
        <f t="shared" si="3"/>
        <v>0</v>
      </c>
      <c r="L31" s="93">
        <f t="shared" si="4"/>
        <v>0</v>
      </c>
    </row>
    <row r="32" spans="1:12" ht="32.25" customHeight="1" x14ac:dyDescent="0.3">
      <c r="A32" s="29" t="s">
        <v>84</v>
      </c>
      <c r="B32" s="2" t="s">
        <v>12</v>
      </c>
      <c r="C32" s="3" t="s">
        <v>13</v>
      </c>
      <c r="D32" s="122"/>
      <c r="E32" s="6">
        <v>23360</v>
      </c>
      <c r="F32" s="40">
        <v>0</v>
      </c>
      <c r="G32" s="28">
        <f t="shared" si="0"/>
        <v>0</v>
      </c>
      <c r="H32" s="39">
        <v>0</v>
      </c>
      <c r="I32" s="28">
        <f t="shared" si="1"/>
        <v>0</v>
      </c>
      <c r="J32" s="28">
        <f t="shared" si="2"/>
        <v>0</v>
      </c>
      <c r="K32" s="38">
        <f t="shared" si="3"/>
        <v>0</v>
      </c>
      <c r="L32" s="93">
        <f t="shared" si="4"/>
        <v>0</v>
      </c>
    </row>
    <row r="33" spans="1:12" ht="16.5" x14ac:dyDescent="0.3">
      <c r="A33" s="123" t="s">
        <v>14</v>
      </c>
      <c r="B33" s="124"/>
      <c r="C33" s="124"/>
      <c r="D33" s="124"/>
      <c r="E33" s="125"/>
      <c r="F33" s="10"/>
      <c r="G33" s="10">
        <f>SUM(G16:G32)</f>
        <v>0</v>
      </c>
      <c r="H33" s="10"/>
      <c r="I33" s="10">
        <f>SUM(I16:I32)</f>
        <v>0</v>
      </c>
      <c r="J33" s="10">
        <f>SUM(J16:J32)</f>
        <v>0</v>
      </c>
      <c r="K33" s="10">
        <f>SUM(K16:K32)</f>
        <v>0</v>
      </c>
      <c r="L33" s="94">
        <f>SUM(L16:L32)</f>
        <v>0</v>
      </c>
    </row>
    <row r="34" spans="1:12" ht="16.5" x14ac:dyDescent="0.25">
      <c r="A34" s="117" t="s">
        <v>47</v>
      </c>
      <c r="B34" s="118"/>
      <c r="C34" s="118"/>
      <c r="D34" s="118"/>
      <c r="E34" s="118"/>
      <c r="F34" s="118"/>
      <c r="G34" s="118"/>
      <c r="H34" s="118"/>
      <c r="I34" s="118"/>
      <c r="J34" s="119"/>
    </row>
    <row r="35" spans="1:12" s="11" customFormat="1" ht="16.5" x14ac:dyDescent="0.25">
      <c r="A35" s="52"/>
      <c r="B35" s="59"/>
      <c r="C35" s="59"/>
      <c r="D35" s="59"/>
      <c r="E35" s="59"/>
      <c r="F35" s="59"/>
      <c r="G35" s="59"/>
      <c r="H35" s="59"/>
      <c r="I35" s="59"/>
      <c r="J35" s="59"/>
    </row>
    <row r="36" spans="1:12" s="11" customFormat="1" ht="16.5" x14ac:dyDescent="0.25">
      <c r="A36" s="52"/>
      <c r="B36" s="59"/>
      <c r="C36" s="59"/>
      <c r="D36" s="59"/>
      <c r="E36" s="59"/>
      <c r="F36" s="59"/>
      <c r="G36" s="59"/>
      <c r="H36" s="59"/>
      <c r="I36" s="59"/>
      <c r="J36" s="59"/>
    </row>
    <row r="38" spans="1:12" x14ac:dyDescent="0.25">
      <c r="A38" s="114" t="s">
        <v>121</v>
      </c>
      <c r="B38" s="115"/>
      <c r="C38" s="115"/>
      <c r="D38" s="115"/>
      <c r="E38" s="115"/>
      <c r="F38" s="115"/>
      <c r="G38" s="115"/>
      <c r="H38" s="115"/>
      <c r="I38" s="115"/>
      <c r="J38" s="115"/>
    </row>
    <row r="39" spans="1:12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</row>
  </sheetData>
  <mergeCells count="9">
    <mergeCell ref="A38:J39"/>
    <mergeCell ref="A3:J3"/>
    <mergeCell ref="A34:J34"/>
    <mergeCell ref="H1:J1"/>
    <mergeCell ref="D16:D32"/>
    <mergeCell ref="A33:E33"/>
    <mergeCell ref="H2:K2"/>
    <mergeCell ref="A5:J11"/>
    <mergeCell ref="A13:L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12" zoomScaleNormal="100" workbookViewId="0">
      <selection sqref="A1:L23"/>
    </sheetView>
  </sheetViews>
  <sheetFormatPr defaultRowHeight="15" x14ac:dyDescent="0.25"/>
  <cols>
    <col min="2" max="2" width="47.5703125" customWidth="1"/>
    <col min="4" max="4" width="9.140625" style="11"/>
    <col min="5" max="5" width="10.140625" customWidth="1"/>
    <col min="10" max="10" width="12.5703125" customWidth="1"/>
    <col min="11" max="11" width="10.7109375" customWidth="1"/>
    <col min="12" max="12" width="11.42578125" customWidth="1"/>
  </cols>
  <sheetData>
    <row r="1" spans="1:12" s="11" customFormat="1" ht="16.5" x14ac:dyDescent="0.3">
      <c r="A1" s="66" t="s">
        <v>117</v>
      </c>
      <c r="B1" s="1"/>
      <c r="C1" s="1"/>
      <c r="D1" s="1"/>
      <c r="E1" s="1"/>
      <c r="F1" s="9"/>
      <c r="G1" s="9"/>
      <c r="H1" s="120" t="s">
        <v>119</v>
      </c>
      <c r="I1" s="120"/>
      <c r="J1" s="120"/>
    </row>
    <row r="2" spans="1:12" s="11" customFormat="1" ht="16.5" x14ac:dyDescent="0.25">
      <c r="A2" s="66" t="s">
        <v>118</v>
      </c>
      <c r="B2" s="1"/>
      <c r="C2" s="1"/>
      <c r="D2" s="1"/>
      <c r="E2" s="1"/>
      <c r="F2" s="1"/>
      <c r="G2" s="1"/>
      <c r="H2" s="75"/>
      <c r="I2" s="75"/>
      <c r="J2" s="75"/>
    </row>
    <row r="3" spans="1:12" s="11" customFormat="1" ht="15.75" x14ac:dyDescent="0.25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2" s="11" customForma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2" s="11" customFormat="1" ht="15" customHeight="1" x14ac:dyDescent="0.25">
      <c r="A5" s="127" t="s">
        <v>120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2" s="11" customForma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2" s="11" customForma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</row>
    <row r="8" spans="1:12" s="11" customForma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</row>
    <row r="9" spans="1:12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</row>
    <row r="10" spans="1:12" s="11" customFormat="1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2" s="11" customForma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2" ht="15.75" thickBot="1" x14ac:dyDescent="0.3">
      <c r="A12" s="131"/>
      <c r="B12" s="131"/>
      <c r="C12" s="131"/>
      <c r="D12" s="131"/>
      <c r="E12" s="131"/>
      <c r="F12" s="131"/>
      <c r="G12" s="131"/>
      <c r="H12" s="131"/>
      <c r="I12" s="131"/>
      <c r="J12" s="131"/>
    </row>
    <row r="13" spans="1:12" s="11" customFormat="1" ht="16.5" customHeight="1" x14ac:dyDescent="0.25">
      <c r="A13" s="132" t="s">
        <v>93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4"/>
    </row>
    <row r="14" spans="1:12" ht="66" x14ac:dyDescent="0.25">
      <c r="A14" s="25" t="s">
        <v>37</v>
      </c>
      <c r="B14" s="25" t="s">
        <v>0</v>
      </c>
      <c r="C14" s="25" t="s">
        <v>1</v>
      </c>
      <c r="D14" s="25" t="s">
        <v>36</v>
      </c>
      <c r="E14" s="25" t="s">
        <v>2</v>
      </c>
      <c r="F14" s="25" t="s">
        <v>3</v>
      </c>
      <c r="G14" s="25" t="s">
        <v>4</v>
      </c>
      <c r="H14" s="25" t="s">
        <v>5</v>
      </c>
      <c r="I14" s="25" t="s">
        <v>6</v>
      </c>
      <c r="J14" s="102" t="s">
        <v>133</v>
      </c>
      <c r="K14" s="102" t="s">
        <v>132</v>
      </c>
      <c r="L14" s="102" t="s">
        <v>131</v>
      </c>
    </row>
    <row r="15" spans="1:12" ht="16.5" x14ac:dyDescent="0.25">
      <c r="A15" s="87">
        <v>1</v>
      </c>
      <c r="B15" s="87">
        <v>2</v>
      </c>
      <c r="C15" s="87">
        <v>3</v>
      </c>
      <c r="D15" s="95">
        <v>4</v>
      </c>
      <c r="E15" s="95">
        <v>5</v>
      </c>
      <c r="F15" s="87">
        <v>6</v>
      </c>
      <c r="G15" s="87">
        <v>7</v>
      </c>
      <c r="H15" s="87">
        <v>8</v>
      </c>
      <c r="I15" s="87">
        <v>9</v>
      </c>
      <c r="J15" s="87">
        <v>10</v>
      </c>
      <c r="K15" s="87">
        <v>11</v>
      </c>
      <c r="L15" s="87">
        <v>12</v>
      </c>
    </row>
    <row r="16" spans="1:12" ht="346.5" x14ac:dyDescent="0.25">
      <c r="A16" s="29" t="s">
        <v>18</v>
      </c>
      <c r="B16" s="35" t="s">
        <v>116</v>
      </c>
      <c r="C16" s="3" t="s">
        <v>19</v>
      </c>
      <c r="D16" s="16" t="s">
        <v>39</v>
      </c>
      <c r="E16" s="6">
        <v>400</v>
      </c>
      <c r="F16" s="98">
        <v>0</v>
      </c>
      <c r="G16" s="28">
        <f>F16*E16</f>
        <v>0</v>
      </c>
      <c r="H16" s="7">
        <v>0</v>
      </c>
      <c r="I16" s="28">
        <f>G16*H16</f>
        <v>0</v>
      </c>
      <c r="J16" s="28">
        <f>G16+I16</f>
        <v>0</v>
      </c>
      <c r="K16" s="38">
        <f>SUM(J16*30%)</f>
        <v>0</v>
      </c>
      <c r="L16" s="97">
        <f>SUM(J16*30%)+J16</f>
        <v>0</v>
      </c>
    </row>
    <row r="17" spans="1:12" ht="16.5" x14ac:dyDescent="0.3">
      <c r="A17" s="123" t="s">
        <v>14</v>
      </c>
      <c r="B17" s="124"/>
      <c r="C17" s="124"/>
      <c r="D17" s="124"/>
      <c r="E17" s="125"/>
      <c r="F17" s="12"/>
      <c r="G17" s="12">
        <f>G16</f>
        <v>0</v>
      </c>
      <c r="H17" s="12"/>
      <c r="I17" s="12">
        <f>I16</f>
        <v>0</v>
      </c>
      <c r="J17" s="12">
        <f>J16</f>
        <v>0</v>
      </c>
      <c r="K17" s="99">
        <f>SUM(K16)</f>
        <v>0</v>
      </c>
      <c r="L17" s="99">
        <f>SUM(L16)</f>
        <v>0</v>
      </c>
    </row>
    <row r="19" spans="1:12" s="11" customFormat="1" x14ac:dyDescent="0.25"/>
    <row r="21" spans="1:12" x14ac:dyDescent="0.25">
      <c r="A21" s="114" t="s">
        <v>121</v>
      </c>
      <c r="B21" s="115"/>
      <c r="C21" s="115"/>
      <c r="D21" s="115"/>
      <c r="E21" s="115"/>
      <c r="F21" s="115"/>
      <c r="G21" s="115"/>
      <c r="H21" s="115"/>
      <c r="I21" s="115"/>
      <c r="J21" s="115"/>
    </row>
    <row r="22" spans="1:12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15"/>
    </row>
  </sheetData>
  <mergeCells count="7">
    <mergeCell ref="H1:J1"/>
    <mergeCell ref="A3:J3"/>
    <mergeCell ref="A5:J11"/>
    <mergeCell ref="A21:J22"/>
    <mergeCell ref="A12:J12"/>
    <mergeCell ref="A17:E17"/>
    <mergeCell ref="A13:L1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10" zoomScaleNormal="100" workbookViewId="0">
      <selection sqref="A1:L29"/>
    </sheetView>
  </sheetViews>
  <sheetFormatPr defaultRowHeight="15" x14ac:dyDescent="0.25"/>
  <cols>
    <col min="2" max="2" width="56.42578125" customWidth="1"/>
    <col min="3" max="3" width="12" style="11" customWidth="1"/>
    <col min="4" max="4" width="12.28515625" style="11" customWidth="1"/>
    <col min="5" max="5" width="10.28515625" customWidth="1"/>
    <col min="6" max="7" width="9.85546875" bestFit="1" customWidth="1"/>
    <col min="8" max="8" width="8.85546875" bestFit="1" customWidth="1"/>
    <col min="9" max="9" width="9.85546875" bestFit="1" customWidth="1"/>
    <col min="10" max="10" width="12.28515625" bestFit="1" customWidth="1"/>
    <col min="11" max="12" width="10.7109375" customWidth="1"/>
  </cols>
  <sheetData>
    <row r="1" spans="1:12" s="11" customFormat="1" ht="16.5" x14ac:dyDescent="0.3">
      <c r="A1" s="66" t="s">
        <v>117</v>
      </c>
      <c r="B1" s="1"/>
      <c r="C1" s="1"/>
      <c r="D1" s="1"/>
      <c r="E1" s="1"/>
      <c r="F1" s="9"/>
      <c r="G1" s="9"/>
      <c r="H1" s="120" t="s">
        <v>119</v>
      </c>
      <c r="I1" s="120"/>
      <c r="J1" s="120"/>
    </row>
    <row r="2" spans="1:12" s="11" customFormat="1" ht="16.5" x14ac:dyDescent="0.25">
      <c r="A2" s="66" t="s">
        <v>118</v>
      </c>
      <c r="B2" s="1"/>
      <c r="C2" s="1"/>
      <c r="D2" s="1"/>
      <c r="E2" s="1"/>
      <c r="F2" s="1"/>
      <c r="G2" s="1"/>
      <c r="H2" s="75"/>
      <c r="I2" s="75"/>
      <c r="J2" s="75"/>
    </row>
    <row r="3" spans="1:12" s="11" customFormat="1" ht="15.75" x14ac:dyDescent="0.25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2" s="11" customForma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2" s="11" customFormat="1" ht="15" customHeight="1" x14ac:dyDescent="0.25">
      <c r="A5" s="127" t="s">
        <v>120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2" s="11" customForma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2" s="11" customForma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</row>
    <row r="8" spans="1:12" s="11" customForma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</row>
    <row r="9" spans="1:12" s="11" customFormat="1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</row>
    <row r="10" spans="1:12" s="11" customFormat="1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2" s="11" customForma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2" x14ac:dyDescent="0.25">
      <c r="A12" s="1"/>
      <c r="B12" s="1"/>
      <c r="C12" s="1"/>
      <c r="D12" s="1"/>
      <c r="E12" s="1"/>
      <c r="F12" s="1"/>
      <c r="G12" s="1"/>
      <c r="H12" s="75"/>
      <c r="I12" s="75"/>
      <c r="J12" s="75"/>
      <c r="K12" s="75"/>
    </row>
    <row r="13" spans="1:12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2" ht="16.5" customHeight="1" x14ac:dyDescent="0.25">
      <c r="A14" s="139" t="s">
        <v>94</v>
      </c>
      <c r="B14" s="140"/>
      <c r="C14" s="140"/>
      <c r="D14" s="140"/>
      <c r="E14" s="140"/>
      <c r="F14" s="140"/>
      <c r="G14" s="129"/>
      <c r="H14" s="129"/>
      <c r="I14" s="129"/>
      <c r="J14" s="129"/>
      <c r="K14" s="129"/>
      <c r="L14" s="141"/>
    </row>
    <row r="15" spans="1:12" ht="89.25" x14ac:dyDescent="0.25">
      <c r="A15" s="25" t="s">
        <v>37</v>
      </c>
      <c r="B15" s="25" t="s">
        <v>0</v>
      </c>
      <c r="C15" s="25" t="s">
        <v>1</v>
      </c>
      <c r="D15" s="30" t="s">
        <v>36</v>
      </c>
      <c r="E15" s="25" t="s">
        <v>2</v>
      </c>
      <c r="F15" s="25" t="s">
        <v>3</v>
      </c>
      <c r="G15" s="87" t="s">
        <v>4</v>
      </c>
      <c r="H15" s="87" t="s">
        <v>5</v>
      </c>
      <c r="I15" s="87" t="s">
        <v>6</v>
      </c>
      <c r="J15" s="103" t="s">
        <v>134</v>
      </c>
      <c r="K15" s="103" t="s">
        <v>136</v>
      </c>
      <c r="L15" s="103" t="s">
        <v>130</v>
      </c>
    </row>
    <row r="16" spans="1:12" s="11" customFormat="1" ht="16.5" x14ac:dyDescent="0.25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  <c r="J16" s="25">
        <v>10</v>
      </c>
      <c r="K16" s="87">
        <v>11</v>
      </c>
      <c r="L16" s="87">
        <v>12</v>
      </c>
    </row>
    <row r="17" spans="1:13" s="11" customFormat="1" ht="123" customHeight="1" x14ac:dyDescent="0.25">
      <c r="A17" s="29" t="s">
        <v>16</v>
      </c>
      <c r="B17" s="46" t="s">
        <v>102</v>
      </c>
      <c r="C17" s="3" t="s">
        <v>10</v>
      </c>
      <c r="D17" s="19" t="s">
        <v>127</v>
      </c>
      <c r="E17" s="8">
        <v>7000</v>
      </c>
      <c r="F17" s="98">
        <v>0</v>
      </c>
      <c r="G17" s="28">
        <f>F17*E17</f>
        <v>0</v>
      </c>
      <c r="H17" s="7">
        <v>0</v>
      </c>
      <c r="I17" s="28">
        <f>G17*H17</f>
        <v>0</v>
      </c>
      <c r="J17" s="28">
        <f>G17+I17</f>
        <v>0</v>
      </c>
      <c r="K17" s="38">
        <f>SUM(J17*30%)</f>
        <v>0</v>
      </c>
      <c r="L17" s="97">
        <f>SUM(J17*30%)+J17</f>
        <v>0</v>
      </c>
    </row>
    <row r="18" spans="1:13" ht="110.25" customHeight="1" x14ac:dyDescent="0.25">
      <c r="A18" s="29" t="s">
        <v>95</v>
      </c>
      <c r="B18" s="22" t="s">
        <v>105</v>
      </c>
      <c r="C18" s="3" t="s">
        <v>10</v>
      </c>
      <c r="D18" s="18" t="s">
        <v>128</v>
      </c>
      <c r="E18" s="8">
        <v>140</v>
      </c>
      <c r="F18" s="98">
        <v>0</v>
      </c>
      <c r="G18" s="28">
        <f>F18*E18</f>
        <v>0</v>
      </c>
      <c r="H18" s="7">
        <v>0</v>
      </c>
      <c r="I18" s="28">
        <f>G18*H18</f>
        <v>0</v>
      </c>
      <c r="J18" s="101">
        <f>G18+I18</f>
        <v>0</v>
      </c>
      <c r="K18" s="38">
        <f t="shared" ref="K18" si="0">SUM(J18*30%)</f>
        <v>0</v>
      </c>
      <c r="L18" s="97">
        <f t="shared" ref="L18" si="1">SUM(J18*30%)+J18</f>
        <v>0</v>
      </c>
      <c r="M18" s="50"/>
    </row>
    <row r="19" spans="1:13" ht="16.5" x14ac:dyDescent="0.3">
      <c r="A19" s="123" t="s">
        <v>96</v>
      </c>
      <c r="B19" s="124"/>
      <c r="C19" s="124"/>
      <c r="D19" s="124"/>
      <c r="E19" s="124"/>
      <c r="F19" s="125"/>
      <c r="G19" s="12">
        <f>G18+G17</f>
        <v>0</v>
      </c>
      <c r="I19" s="12">
        <f>I18+I17</f>
        <v>0</v>
      </c>
      <c r="J19" s="100">
        <f>J18+J17</f>
        <v>0</v>
      </c>
      <c r="K19" s="94">
        <f>SUM(K17:K18)</f>
        <v>0</v>
      </c>
      <c r="L19" s="94">
        <f>SUM(L17:L18)</f>
        <v>0</v>
      </c>
      <c r="M19" s="50"/>
    </row>
    <row r="20" spans="1:13" x14ac:dyDescent="0.25">
      <c r="K20" s="50"/>
      <c r="L20" s="50"/>
      <c r="M20" s="50"/>
    </row>
    <row r="21" spans="1:13" s="11" customFormat="1" ht="16.5" customHeight="1" x14ac:dyDescent="0.25">
      <c r="A21" s="54"/>
      <c r="B21" s="59" t="s">
        <v>103</v>
      </c>
      <c r="C21" s="54"/>
      <c r="D21" s="54"/>
      <c r="E21" s="54"/>
      <c r="F21" s="54"/>
      <c r="G21" s="48"/>
      <c r="H21" s="49"/>
      <c r="I21" s="49"/>
      <c r="J21" s="49"/>
      <c r="K21" s="34"/>
      <c r="L21" s="50"/>
      <c r="M21" s="50"/>
    </row>
    <row r="22" spans="1:13" ht="30" customHeight="1" x14ac:dyDescent="0.3">
      <c r="A22" s="50"/>
      <c r="B22" s="137" t="s">
        <v>104</v>
      </c>
      <c r="C22" s="137"/>
      <c r="D22" s="137"/>
      <c r="E22" s="137"/>
      <c r="F22" s="137"/>
      <c r="G22" s="137"/>
      <c r="H22" s="137"/>
      <c r="I22" s="137"/>
      <c r="J22" s="137"/>
      <c r="K22" s="50"/>
      <c r="L22" s="50"/>
      <c r="M22" s="50"/>
    </row>
    <row r="23" spans="1:13" s="11" customFormat="1" ht="42.75" customHeight="1" x14ac:dyDescent="0.25">
      <c r="A23" s="50"/>
      <c r="B23" s="138" t="s">
        <v>129</v>
      </c>
      <c r="C23" s="138"/>
      <c r="D23" s="138"/>
      <c r="E23" s="138"/>
      <c r="F23" s="138"/>
      <c r="G23" s="138"/>
      <c r="H23" s="138"/>
      <c r="I23" s="138"/>
      <c r="J23" s="138"/>
      <c r="K23" s="50"/>
      <c r="L23" s="50"/>
      <c r="M23" s="50"/>
    </row>
    <row r="24" spans="1:13" ht="49.5" customHeight="1" x14ac:dyDescent="0.3">
      <c r="A24" s="50"/>
      <c r="B24" s="136" t="s">
        <v>112</v>
      </c>
      <c r="C24" s="136"/>
      <c r="D24" s="136"/>
      <c r="E24" s="136"/>
      <c r="F24" s="136"/>
      <c r="G24" s="136"/>
      <c r="H24" s="136"/>
      <c r="I24" s="136"/>
      <c r="J24" s="136"/>
      <c r="K24" s="50"/>
      <c r="L24" s="50"/>
      <c r="M24" s="50"/>
    </row>
    <row r="25" spans="1:13" ht="16.5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49"/>
      <c r="K25" s="50"/>
      <c r="L25" s="50"/>
      <c r="M25" s="50"/>
    </row>
    <row r="26" spans="1:13" s="11" customFormat="1" ht="16.5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49"/>
      <c r="K26" s="50"/>
      <c r="L26" s="50"/>
      <c r="M26" s="50"/>
    </row>
    <row r="27" spans="1:13" s="11" customFormat="1" ht="16.5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49"/>
      <c r="K27" s="50"/>
      <c r="L27" s="50"/>
      <c r="M27" s="50"/>
    </row>
    <row r="28" spans="1:13" s="11" customFormat="1" ht="16.5" customHeight="1" x14ac:dyDescent="0.25">
      <c r="B28" s="114" t="s">
        <v>121</v>
      </c>
      <c r="C28" s="115"/>
      <c r="D28" s="115"/>
      <c r="E28" s="115"/>
      <c r="F28" s="115"/>
      <c r="G28" s="115"/>
      <c r="H28" s="115"/>
      <c r="I28" s="115"/>
      <c r="J28" s="115"/>
      <c r="K28" s="115"/>
    </row>
    <row r="29" spans="1:13" s="11" customFormat="1" ht="23.25" customHeight="1" x14ac:dyDescent="0.25">
      <c r="B29" s="115"/>
      <c r="C29" s="115"/>
      <c r="D29" s="115"/>
      <c r="E29" s="115"/>
      <c r="F29" s="115"/>
      <c r="G29" s="115"/>
      <c r="H29" s="115"/>
      <c r="I29" s="115"/>
      <c r="J29" s="115"/>
      <c r="K29" s="115"/>
    </row>
    <row r="30" spans="1:13" s="11" customFormat="1" ht="16.5" x14ac:dyDescent="0.25">
      <c r="J30" s="49"/>
      <c r="K30" s="50"/>
    </row>
    <row r="31" spans="1:13" s="11" customFormat="1" ht="16.5" x14ac:dyDescent="0.25">
      <c r="J31" s="49"/>
      <c r="K31" s="50"/>
    </row>
    <row r="32" spans="1:13" s="11" customFormat="1" ht="16.5" x14ac:dyDescent="0.25">
      <c r="J32" s="49"/>
      <c r="K32" s="50"/>
    </row>
    <row r="33" spans="10:11" s="11" customFormat="1" ht="16.5" x14ac:dyDescent="0.25">
      <c r="J33" s="49"/>
      <c r="K33" s="50"/>
    </row>
    <row r="34" spans="10:11" s="11" customFormat="1" ht="16.5" x14ac:dyDescent="0.25">
      <c r="J34" s="49"/>
      <c r="K34" s="50"/>
    </row>
    <row r="35" spans="10:11" s="11" customFormat="1" ht="16.5" customHeight="1" x14ac:dyDescent="0.25">
      <c r="J35" s="49"/>
      <c r="K35" s="50"/>
    </row>
    <row r="36" spans="10:11" s="11" customFormat="1" ht="33.75" customHeight="1" x14ac:dyDescent="0.25">
      <c r="J36" s="49"/>
      <c r="K36" s="50"/>
    </row>
    <row r="37" spans="10:11" s="11" customFormat="1" ht="16.5" customHeight="1" x14ac:dyDescent="0.25">
      <c r="J37" s="49"/>
      <c r="K37" s="50"/>
    </row>
    <row r="38" spans="10:11" s="11" customFormat="1" ht="16.5" customHeight="1" x14ac:dyDescent="0.25">
      <c r="J38" s="49"/>
      <c r="K38" s="50"/>
    </row>
    <row r="39" spans="10:11" s="11" customFormat="1" ht="19.5" customHeight="1" x14ac:dyDescent="0.25">
      <c r="J39" s="49"/>
      <c r="K39" s="50"/>
    </row>
    <row r="40" spans="10:11" s="11" customFormat="1" ht="48.75" customHeight="1" x14ac:dyDescent="0.25">
      <c r="J40" s="49"/>
      <c r="K40" s="50"/>
    </row>
    <row r="41" spans="10:11" s="11" customFormat="1" ht="28.5" customHeight="1" x14ac:dyDescent="0.25">
      <c r="J41" s="49"/>
      <c r="K41" s="50"/>
    </row>
    <row r="42" spans="10:11" s="11" customFormat="1" ht="16.5" customHeight="1" x14ac:dyDescent="0.25">
      <c r="J42" s="49"/>
      <c r="K42" s="50"/>
    </row>
    <row r="43" spans="10:11" s="11" customFormat="1" ht="16.5" customHeight="1" x14ac:dyDescent="0.25">
      <c r="J43" s="49"/>
      <c r="K43" s="50"/>
    </row>
    <row r="44" spans="10:11" s="11" customFormat="1" ht="16.5" customHeight="1" x14ac:dyDescent="0.25">
      <c r="J44" s="52"/>
      <c r="K44" s="50"/>
    </row>
    <row r="45" spans="10:11" s="11" customFormat="1" ht="30.75" customHeight="1" x14ac:dyDescent="0.25">
      <c r="J45" s="49"/>
      <c r="K45" s="50"/>
    </row>
    <row r="46" spans="10:11" s="11" customFormat="1" ht="16.5" customHeight="1" x14ac:dyDescent="0.3">
      <c r="J46" s="51"/>
      <c r="K46" s="50"/>
    </row>
    <row r="47" spans="10:11" s="11" customFormat="1" ht="18" customHeight="1" x14ac:dyDescent="0.3">
      <c r="J47" s="17"/>
      <c r="K47" s="50"/>
    </row>
    <row r="48" spans="10:11" s="11" customFormat="1" ht="16.5" x14ac:dyDescent="0.25">
      <c r="J48"/>
      <c r="K48" s="33"/>
    </row>
    <row r="49" spans="11:11" x14ac:dyDescent="0.25">
      <c r="K49" s="50"/>
    </row>
    <row r="50" spans="11:11" ht="16.5" x14ac:dyDescent="0.3">
      <c r="K50" s="51"/>
    </row>
    <row r="51" spans="11:11" ht="16.5" x14ac:dyDescent="0.3">
      <c r="K51" s="17"/>
    </row>
    <row r="52" spans="11:11" s="11" customFormat="1" ht="16.5" x14ac:dyDescent="0.3">
      <c r="K52" s="17"/>
    </row>
    <row r="62" spans="11:11" ht="33" customHeight="1" x14ac:dyDescent="0.25"/>
    <row r="65" spans="1:10" ht="18.75" customHeight="1" x14ac:dyDescent="0.25"/>
    <row r="66" spans="1:10" ht="48.75" customHeight="1" x14ac:dyDescent="0.25"/>
    <row r="67" spans="1:10" ht="33.75" customHeight="1" x14ac:dyDescent="0.25"/>
    <row r="71" spans="1:10" ht="33.75" customHeight="1" x14ac:dyDescent="0.25"/>
    <row r="73" spans="1:10" ht="16.5" x14ac:dyDescent="0.3">
      <c r="J73" s="53"/>
    </row>
    <row r="74" spans="1:10" x14ac:dyDescent="0.25">
      <c r="J74" s="50"/>
    </row>
    <row r="80" spans="1:10" ht="16.5" x14ac:dyDescent="0.25">
      <c r="A80" s="47"/>
      <c r="B80" s="47"/>
      <c r="C80" s="47"/>
      <c r="D80" s="47"/>
      <c r="E80" s="47"/>
      <c r="F80" s="47"/>
      <c r="G80" s="48"/>
      <c r="H80" s="49"/>
      <c r="I80" s="49"/>
    </row>
    <row r="81" spans="1:9" ht="16.5" x14ac:dyDescent="0.25">
      <c r="A81" s="47"/>
      <c r="B81" s="47"/>
      <c r="C81" s="47"/>
      <c r="D81" s="47"/>
      <c r="E81" s="47"/>
      <c r="F81" s="47"/>
      <c r="G81" s="48"/>
      <c r="H81" s="49"/>
      <c r="I81" s="49"/>
    </row>
    <row r="82" spans="1:9" ht="16.5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6.5" x14ac:dyDescent="0.25">
      <c r="A83" s="135"/>
      <c r="B83" s="135"/>
      <c r="C83" s="135"/>
      <c r="D83" s="135"/>
      <c r="E83" s="135"/>
      <c r="F83" s="135"/>
      <c r="G83" s="49"/>
      <c r="H83" s="50"/>
      <c r="I83" s="49"/>
    </row>
    <row r="84" spans="1:9" ht="16.5" x14ac:dyDescent="0.3">
      <c r="A84" s="51"/>
      <c r="B84" s="51"/>
      <c r="C84" s="51"/>
      <c r="D84" s="51"/>
      <c r="E84" s="51"/>
      <c r="F84" s="51"/>
      <c r="G84" s="51"/>
      <c r="H84" s="51"/>
      <c r="I84" s="51"/>
    </row>
    <row r="85" spans="1:9" ht="16.5" x14ac:dyDescent="0.3">
      <c r="A85" s="17"/>
      <c r="B85" s="17"/>
      <c r="C85" s="17"/>
      <c r="D85" s="17"/>
      <c r="E85" s="17"/>
      <c r="F85" s="17"/>
      <c r="G85" s="17"/>
      <c r="H85" s="17"/>
      <c r="I85" s="17"/>
    </row>
  </sheetData>
  <mergeCells count="10">
    <mergeCell ref="H1:J1"/>
    <mergeCell ref="A3:J3"/>
    <mergeCell ref="A5:J11"/>
    <mergeCell ref="A83:F83"/>
    <mergeCell ref="A19:F19"/>
    <mergeCell ref="B24:J24"/>
    <mergeCell ref="B22:J22"/>
    <mergeCell ref="B23:J23"/>
    <mergeCell ref="B28:K29"/>
    <mergeCell ref="A14:L14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4294967294" r:id="rId1"/>
  <rowBreaks count="2" manualBreakCount="2">
    <brk id="21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6" zoomScaleNormal="100" workbookViewId="0">
      <selection activeCell="A13" sqref="A13:L22"/>
    </sheetView>
  </sheetViews>
  <sheetFormatPr defaultRowHeight="15" x14ac:dyDescent="0.25"/>
  <cols>
    <col min="1" max="1" width="7" customWidth="1"/>
    <col min="2" max="2" width="39.28515625" customWidth="1"/>
    <col min="5" max="5" width="10" customWidth="1"/>
    <col min="7" max="7" width="10" customWidth="1"/>
    <col min="10" max="10" width="10.140625" customWidth="1"/>
    <col min="12" max="12" width="11.42578125" customWidth="1"/>
  </cols>
  <sheetData>
    <row r="1" spans="1:12" s="11" customFormat="1" ht="16.5" x14ac:dyDescent="0.3">
      <c r="A1" s="66" t="s">
        <v>117</v>
      </c>
      <c r="B1" s="1"/>
      <c r="C1" s="1"/>
      <c r="D1" s="1"/>
      <c r="E1" s="1"/>
      <c r="F1" s="9"/>
      <c r="G1" s="9"/>
      <c r="H1" s="120" t="s">
        <v>119</v>
      </c>
      <c r="I1" s="120"/>
      <c r="J1" s="120"/>
    </row>
    <row r="2" spans="1:12" s="11" customFormat="1" ht="16.5" x14ac:dyDescent="0.25">
      <c r="A2" s="66" t="s">
        <v>118</v>
      </c>
      <c r="B2" s="1"/>
      <c r="C2" s="1"/>
      <c r="D2" s="1"/>
      <c r="E2" s="1"/>
      <c r="F2" s="1"/>
      <c r="G2" s="1"/>
      <c r="H2" s="75"/>
      <c r="I2" s="75"/>
      <c r="J2" s="75"/>
    </row>
    <row r="3" spans="1:12" s="11" customFormat="1" ht="15.75" x14ac:dyDescent="0.25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2" s="11" customFormat="1" x14ac:dyDescent="0.25">
      <c r="A4" s="62"/>
      <c r="B4" s="62"/>
      <c r="C4" s="187" t="s">
        <v>142</v>
      </c>
      <c r="D4" s="188"/>
      <c r="E4" s="188"/>
      <c r="F4" s="188"/>
      <c r="G4" s="62"/>
      <c r="H4" s="62"/>
      <c r="I4" s="62"/>
      <c r="J4" s="62"/>
    </row>
    <row r="5" spans="1:12" s="11" customFormat="1" ht="15" customHeight="1" x14ac:dyDescent="0.25">
      <c r="A5" s="127" t="s">
        <v>125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2" s="11" customForma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2" s="11" customForma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</row>
    <row r="8" spans="1:12" s="11" customForma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</row>
    <row r="9" spans="1:12" s="11" customFormat="1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</row>
    <row r="10" spans="1:12" s="11" customFormat="1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2" s="11" customForma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</row>
    <row r="13" spans="1:12" ht="16.5" x14ac:dyDescent="0.25">
      <c r="A13" s="173" t="s">
        <v>101</v>
      </c>
      <c r="B13" s="174"/>
      <c r="C13" s="174"/>
      <c r="D13" s="174"/>
      <c r="E13" s="174"/>
      <c r="F13" s="174"/>
      <c r="G13" s="174"/>
      <c r="H13" s="174"/>
      <c r="I13" s="174"/>
      <c r="J13" s="175"/>
    </row>
    <row r="14" spans="1:12" ht="76.5" x14ac:dyDescent="0.25">
      <c r="A14" s="25" t="s">
        <v>37</v>
      </c>
      <c r="B14" s="25" t="s">
        <v>0</v>
      </c>
      <c r="C14" s="25" t="s">
        <v>1</v>
      </c>
      <c r="D14" s="30" t="s">
        <v>36</v>
      </c>
      <c r="E14" s="25" t="s">
        <v>2</v>
      </c>
      <c r="F14" s="25" t="s">
        <v>3</v>
      </c>
      <c r="G14" s="25" t="s">
        <v>4</v>
      </c>
      <c r="H14" s="25" t="s">
        <v>5</v>
      </c>
      <c r="I14" s="25" t="s">
        <v>6</v>
      </c>
      <c r="J14" s="103" t="s">
        <v>137</v>
      </c>
      <c r="K14" s="103" t="s">
        <v>135</v>
      </c>
      <c r="L14" s="103" t="s">
        <v>130</v>
      </c>
    </row>
    <row r="15" spans="1:12" ht="16.5" x14ac:dyDescent="0.25">
      <c r="A15" s="25">
        <v>1</v>
      </c>
      <c r="B15" s="25">
        <v>2</v>
      </c>
      <c r="C15" s="25">
        <v>3</v>
      </c>
      <c r="D15" s="25">
        <v>4</v>
      </c>
      <c r="E15" s="32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87">
        <v>11</v>
      </c>
      <c r="L15" s="87">
        <v>12</v>
      </c>
    </row>
    <row r="16" spans="1:12" ht="110.25" customHeight="1" x14ac:dyDescent="0.25">
      <c r="A16" s="29" t="s">
        <v>7</v>
      </c>
      <c r="B16" s="13" t="s">
        <v>114</v>
      </c>
      <c r="C16" s="14" t="s">
        <v>10</v>
      </c>
      <c r="D16" s="20" t="s">
        <v>44</v>
      </c>
      <c r="E16" s="23">
        <v>17000</v>
      </c>
      <c r="F16" s="24">
        <v>0</v>
      </c>
      <c r="G16" s="24">
        <f>F16*E16</f>
        <v>0</v>
      </c>
      <c r="H16" s="15">
        <v>0</v>
      </c>
      <c r="I16" s="24">
        <f>G16*H16</f>
        <v>0</v>
      </c>
      <c r="J16" s="24">
        <f>G16+I16</f>
        <v>0</v>
      </c>
      <c r="K16" s="38">
        <f>SUM(J16*30%)</f>
        <v>0</v>
      </c>
      <c r="L16" s="97">
        <f>SUM(J16*30%)+J16</f>
        <v>0</v>
      </c>
    </row>
    <row r="17" spans="1:12" ht="16.5" x14ac:dyDescent="0.3">
      <c r="A17" s="172" t="s">
        <v>15</v>
      </c>
      <c r="B17" s="172"/>
      <c r="C17" s="172"/>
      <c r="D17" s="172"/>
      <c r="E17" s="172"/>
      <c r="F17" s="172"/>
      <c r="G17" s="45">
        <f>G16</f>
        <v>0</v>
      </c>
      <c r="H17" s="5"/>
      <c r="I17" s="5">
        <f>I16</f>
        <v>0</v>
      </c>
      <c r="J17" s="5">
        <f>J16</f>
        <v>0</v>
      </c>
      <c r="K17" s="99">
        <f>SUM(K16)</f>
        <v>0</v>
      </c>
      <c r="L17" s="99">
        <f>SUM(L16)</f>
        <v>0</v>
      </c>
    </row>
    <row r="18" spans="1:12" ht="76.5" x14ac:dyDescent="0.25">
      <c r="A18" s="25" t="s">
        <v>37</v>
      </c>
      <c r="B18" s="25" t="s">
        <v>0</v>
      </c>
      <c r="C18" s="25" t="s">
        <v>1</v>
      </c>
      <c r="D18" s="64" t="s">
        <v>36</v>
      </c>
      <c r="E18" s="25" t="s">
        <v>2</v>
      </c>
      <c r="F18" s="25" t="s">
        <v>3</v>
      </c>
      <c r="G18" s="25" t="s">
        <v>4</v>
      </c>
      <c r="H18" s="25" t="s">
        <v>5</v>
      </c>
      <c r="I18" s="25" t="s">
        <v>6</v>
      </c>
      <c r="J18" s="103" t="s">
        <v>137</v>
      </c>
      <c r="K18" s="108" t="s">
        <v>135</v>
      </c>
      <c r="L18" s="108" t="s">
        <v>130</v>
      </c>
    </row>
    <row r="19" spans="1:12" ht="16.5" x14ac:dyDescent="0.25">
      <c r="A19" s="25">
        <v>1</v>
      </c>
      <c r="B19" s="25">
        <v>2</v>
      </c>
      <c r="C19" s="25">
        <v>3</v>
      </c>
      <c r="D19" s="44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5">
        <v>10</v>
      </c>
      <c r="K19" s="109">
        <v>11</v>
      </c>
      <c r="L19" s="109">
        <v>12</v>
      </c>
    </row>
    <row r="20" spans="1:12" ht="65.25" customHeight="1" x14ac:dyDescent="0.25">
      <c r="A20" s="14" t="s">
        <v>9</v>
      </c>
      <c r="B20" s="2" t="s">
        <v>89</v>
      </c>
      <c r="C20" s="14" t="s">
        <v>20</v>
      </c>
      <c r="D20" s="77" t="s">
        <v>122</v>
      </c>
      <c r="E20" s="14">
        <v>24</v>
      </c>
      <c r="F20" s="24">
        <v>0</v>
      </c>
      <c r="G20" s="24">
        <f>F20*E20</f>
        <v>0</v>
      </c>
      <c r="H20" s="15">
        <v>0</v>
      </c>
      <c r="I20" s="24">
        <f>G20*H20</f>
        <v>0</v>
      </c>
      <c r="J20" s="24">
        <f>G20+I20</f>
        <v>0</v>
      </c>
      <c r="K20" s="110" t="s">
        <v>140</v>
      </c>
      <c r="L20" s="111" t="s">
        <v>140</v>
      </c>
    </row>
    <row r="21" spans="1:12" ht="16.5" x14ac:dyDescent="0.3">
      <c r="A21" s="123" t="s">
        <v>15</v>
      </c>
      <c r="B21" s="124"/>
      <c r="C21" s="124"/>
      <c r="D21" s="125"/>
      <c r="E21" s="12"/>
      <c r="F21" s="4"/>
      <c r="G21" s="45">
        <f>G20</f>
        <v>0</v>
      </c>
      <c r="H21" s="12"/>
      <c r="I21" s="12">
        <f>SUM(I20)</f>
        <v>0</v>
      </c>
      <c r="J21" s="12">
        <f>SUM(J20)</f>
        <v>0</v>
      </c>
      <c r="K21" s="112">
        <v>0</v>
      </c>
      <c r="L21" s="112">
        <v>0</v>
      </c>
    </row>
    <row r="22" spans="1:12" ht="21.75" customHeight="1" x14ac:dyDescent="0.3">
      <c r="A22" s="78"/>
      <c r="B22" s="179" t="s">
        <v>14</v>
      </c>
      <c r="C22" s="179"/>
      <c r="D22" s="180"/>
      <c r="E22" s="80"/>
      <c r="F22" s="81"/>
      <c r="G22" s="82">
        <f>SUM(G21+G17)</f>
        <v>0</v>
      </c>
      <c r="H22" s="81"/>
      <c r="I22" s="81">
        <f>SUM(I21+I17)</f>
        <v>0</v>
      </c>
      <c r="J22" s="81">
        <f>SUM(J21+J17)</f>
        <v>0</v>
      </c>
      <c r="K22" s="113">
        <f>SUM(K21+K17)</f>
        <v>0</v>
      </c>
      <c r="L22" s="113">
        <f>SUM(L21+L17)</f>
        <v>0</v>
      </c>
    </row>
    <row r="23" spans="1:12" s="11" customFormat="1" ht="16.5" x14ac:dyDescent="0.25">
      <c r="A23" s="54"/>
      <c r="B23" s="83"/>
      <c r="C23" s="83"/>
      <c r="D23" s="83"/>
      <c r="E23" s="84"/>
      <c r="F23" s="85"/>
      <c r="G23" s="84"/>
      <c r="H23" s="85"/>
      <c r="I23" s="86"/>
    </row>
    <row r="24" spans="1:12" ht="27.75" customHeight="1" x14ac:dyDescent="0.25">
      <c r="A24" s="139" t="s">
        <v>106</v>
      </c>
      <c r="B24" s="140"/>
      <c r="C24" s="140"/>
      <c r="D24" s="140"/>
      <c r="E24" s="140"/>
      <c r="F24" s="140"/>
      <c r="G24" s="140"/>
      <c r="H24" s="140"/>
      <c r="I24" s="140"/>
      <c r="J24" s="141"/>
    </row>
    <row r="25" spans="1:12" ht="45" customHeight="1" x14ac:dyDescent="0.25">
      <c r="A25" s="87" t="s">
        <v>37</v>
      </c>
      <c r="B25" s="176" t="s">
        <v>50</v>
      </c>
      <c r="C25" s="177"/>
      <c r="D25" s="177"/>
      <c r="E25" s="177"/>
      <c r="F25" s="178"/>
      <c r="G25" s="184" t="s">
        <v>124</v>
      </c>
      <c r="H25" s="185"/>
      <c r="I25" s="185"/>
      <c r="J25" s="186"/>
    </row>
    <row r="26" spans="1:12" ht="16.5" x14ac:dyDescent="0.25">
      <c r="A26" s="31">
        <v>1</v>
      </c>
      <c r="B26" s="169">
        <v>2</v>
      </c>
      <c r="C26" s="170"/>
      <c r="D26" s="170"/>
      <c r="E26" s="170"/>
      <c r="F26" s="171"/>
      <c r="G26" s="181">
        <v>3</v>
      </c>
      <c r="H26" s="182"/>
      <c r="I26" s="182"/>
      <c r="J26" s="183"/>
    </row>
    <row r="27" spans="1:12" s="11" customFormat="1" ht="88.5" customHeight="1" x14ac:dyDescent="0.25">
      <c r="A27" s="63"/>
      <c r="B27" s="60"/>
      <c r="C27" s="60"/>
      <c r="D27" s="60"/>
      <c r="E27" s="60"/>
      <c r="F27" s="60"/>
      <c r="G27" s="142" t="s">
        <v>123</v>
      </c>
      <c r="H27" s="143"/>
      <c r="I27" s="143"/>
      <c r="J27" s="144"/>
    </row>
    <row r="28" spans="1:12" ht="16.5" customHeight="1" x14ac:dyDescent="0.25">
      <c r="A28" s="166" t="s">
        <v>51</v>
      </c>
      <c r="B28" s="167"/>
      <c r="C28" s="167"/>
      <c r="D28" s="167"/>
      <c r="E28" s="167"/>
      <c r="F28" s="167"/>
      <c r="G28" s="167"/>
      <c r="H28" s="167"/>
      <c r="I28" s="167"/>
      <c r="J28" s="168"/>
    </row>
    <row r="29" spans="1:12" ht="25.5" customHeight="1" x14ac:dyDescent="0.25">
      <c r="A29" s="55">
        <v>1</v>
      </c>
      <c r="B29" s="160" t="s">
        <v>79</v>
      </c>
      <c r="C29" s="161"/>
      <c r="D29" s="161"/>
      <c r="E29" s="161"/>
      <c r="F29" s="162"/>
      <c r="G29" s="163"/>
      <c r="H29" s="164"/>
      <c r="I29" s="164"/>
      <c r="J29" s="165"/>
    </row>
    <row r="30" spans="1:12" ht="25.5" customHeight="1" x14ac:dyDescent="0.25">
      <c r="A30" s="29">
        <v>2</v>
      </c>
      <c r="B30" s="154" t="s">
        <v>55</v>
      </c>
      <c r="C30" s="155"/>
      <c r="D30" s="155"/>
      <c r="E30" s="155"/>
      <c r="F30" s="156"/>
      <c r="G30" s="163"/>
      <c r="H30" s="164"/>
      <c r="I30" s="164"/>
      <c r="J30" s="165"/>
    </row>
    <row r="31" spans="1:12" ht="25.5" customHeight="1" x14ac:dyDescent="0.25">
      <c r="A31" s="91">
        <v>3</v>
      </c>
      <c r="B31" s="157" t="s">
        <v>56</v>
      </c>
      <c r="C31" s="158"/>
      <c r="D31" s="158"/>
      <c r="E31" s="158"/>
      <c r="F31" s="159"/>
      <c r="G31" s="65"/>
      <c r="H31" s="89"/>
      <c r="I31" s="89"/>
      <c r="J31" s="90"/>
    </row>
    <row r="32" spans="1:12" ht="25.5" customHeight="1" x14ac:dyDescent="0.25">
      <c r="A32" s="166" t="s">
        <v>52</v>
      </c>
      <c r="B32" s="167"/>
      <c r="C32" s="167"/>
      <c r="D32" s="167"/>
      <c r="E32" s="167"/>
      <c r="F32" s="167"/>
      <c r="G32" s="167"/>
      <c r="H32" s="167"/>
      <c r="I32" s="167"/>
      <c r="J32" s="168"/>
    </row>
    <row r="33" spans="1:10" ht="37.5" customHeight="1" x14ac:dyDescent="0.25">
      <c r="A33" s="55">
        <v>4</v>
      </c>
      <c r="B33" s="151" t="s">
        <v>57</v>
      </c>
      <c r="C33" s="152"/>
      <c r="D33" s="152"/>
      <c r="E33" s="152"/>
      <c r="F33" s="153"/>
      <c r="G33" s="163"/>
      <c r="H33" s="164"/>
      <c r="I33" s="164"/>
      <c r="J33" s="165"/>
    </row>
    <row r="34" spans="1:10" ht="25.5" customHeight="1" x14ac:dyDescent="0.25">
      <c r="A34" s="29">
        <v>5</v>
      </c>
      <c r="B34" s="154" t="s">
        <v>53</v>
      </c>
      <c r="C34" s="155"/>
      <c r="D34" s="155"/>
      <c r="E34" s="155"/>
      <c r="F34" s="156"/>
      <c r="G34" s="163"/>
      <c r="H34" s="164"/>
      <c r="I34" s="164"/>
      <c r="J34" s="165"/>
    </row>
    <row r="35" spans="1:10" ht="30" customHeight="1" x14ac:dyDescent="0.25">
      <c r="A35" s="29">
        <v>6</v>
      </c>
      <c r="B35" s="145" t="s">
        <v>81</v>
      </c>
      <c r="C35" s="146"/>
      <c r="D35" s="146"/>
      <c r="E35" s="146"/>
      <c r="F35" s="147"/>
      <c r="G35" s="88"/>
      <c r="H35" s="89"/>
      <c r="I35" s="89"/>
      <c r="J35" s="90"/>
    </row>
    <row r="36" spans="1:10" ht="35.25" customHeight="1" x14ac:dyDescent="0.25">
      <c r="A36" s="29">
        <v>7</v>
      </c>
      <c r="B36" s="148" t="s">
        <v>85</v>
      </c>
      <c r="C36" s="149"/>
      <c r="D36" s="149"/>
      <c r="E36" s="149"/>
      <c r="F36" s="150"/>
      <c r="G36" s="163"/>
      <c r="H36" s="164"/>
      <c r="I36" s="164"/>
      <c r="J36" s="165"/>
    </row>
    <row r="37" spans="1:10" ht="32.25" customHeight="1" x14ac:dyDescent="0.25">
      <c r="A37" s="29">
        <v>8</v>
      </c>
      <c r="B37" s="145" t="s">
        <v>58</v>
      </c>
      <c r="C37" s="146"/>
      <c r="D37" s="146"/>
      <c r="E37" s="146"/>
      <c r="F37" s="147"/>
      <c r="G37" s="163"/>
      <c r="H37" s="164"/>
      <c r="I37" s="164"/>
      <c r="J37" s="165"/>
    </row>
    <row r="38" spans="1:10" ht="29.25" customHeight="1" x14ac:dyDescent="0.25">
      <c r="A38" s="29">
        <v>9</v>
      </c>
      <c r="B38" s="145" t="s">
        <v>59</v>
      </c>
      <c r="C38" s="146"/>
      <c r="D38" s="146"/>
      <c r="E38" s="146"/>
      <c r="F38" s="147"/>
      <c r="G38" s="163"/>
      <c r="H38" s="164"/>
      <c r="I38" s="164"/>
      <c r="J38" s="165"/>
    </row>
    <row r="39" spans="1:10" ht="36" customHeight="1" x14ac:dyDescent="0.25">
      <c r="A39" s="29">
        <v>10</v>
      </c>
      <c r="B39" s="145" t="s">
        <v>54</v>
      </c>
      <c r="C39" s="146"/>
      <c r="D39" s="146"/>
      <c r="E39" s="146"/>
      <c r="F39" s="147"/>
      <c r="G39" s="163"/>
      <c r="H39" s="164"/>
      <c r="I39" s="164"/>
      <c r="J39" s="165"/>
    </row>
    <row r="40" spans="1:10" ht="36" customHeight="1" x14ac:dyDescent="0.25">
      <c r="A40" s="29">
        <v>11</v>
      </c>
      <c r="B40" s="145" t="s">
        <v>88</v>
      </c>
      <c r="C40" s="146"/>
      <c r="D40" s="146"/>
      <c r="E40" s="146"/>
      <c r="F40" s="147"/>
      <c r="G40" s="163"/>
      <c r="H40" s="164"/>
      <c r="I40" s="164"/>
      <c r="J40" s="165"/>
    </row>
    <row r="41" spans="1:10" ht="25.5" customHeight="1" x14ac:dyDescent="0.25">
      <c r="A41" s="29">
        <v>12</v>
      </c>
      <c r="B41" s="154" t="s">
        <v>90</v>
      </c>
      <c r="C41" s="155"/>
      <c r="D41" s="155"/>
      <c r="E41" s="155"/>
      <c r="F41" s="156"/>
      <c r="G41" s="163"/>
      <c r="H41" s="164"/>
      <c r="I41" s="164"/>
      <c r="J41" s="165"/>
    </row>
    <row r="42" spans="1:10" ht="33" customHeight="1" x14ac:dyDescent="0.25">
      <c r="A42" s="29">
        <v>13</v>
      </c>
      <c r="B42" s="145" t="s">
        <v>61</v>
      </c>
      <c r="C42" s="146"/>
      <c r="D42" s="146"/>
      <c r="E42" s="146"/>
      <c r="F42" s="147"/>
      <c r="G42" s="163"/>
      <c r="H42" s="164"/>
      <c r="I42" s="164"/>
      <c r="J42" s="165"/>
    </row>
    <row r="44" spans="1:10" ht="25.5" customHeight="1" x14ac:dyDescent="0.25">
      <c r="B44" s="92"/>
    </row>
    <row r="45" spans="1:10" ht="40.5" customHeight="1" x14ac:dyDescent="0.25">
      <c r="A45" s="114" t="s">
        <v>121</v>
      </c>
      <c r="B45" s="115"/>
      <c r="C45" s="115"/>
      <c r="D45" s="115"/>
      <c r="E45" s="115"/>
      <c r="F45" s="115"/>
      <c r="G45" s="115"/>
      <c r="H45" s="115"/>
      <c r="I45" s="115"/>
      <c r="J45" s="115"/>
    </row>
    <row r="46" spans="1:10" ht="9" customHeight="1" x14ac:dyDescent="0.25">
      <c r="A46" s="115"/>
      <c r="B46" s="115"/>
      <c r="C46" s="115"/>
      <c r="D46" s="115"/>
      <c r="E46" s="115"/>
      <c r="F46" s="115"/>
      <c r="G46" s="115"/>
      <c r="H46" s="115"/>
      <c r="I46" s="115"/>
      <c r="J46" s="115"/>
    </row>
  </sheetData>
  <mergeCells count="41">
    <mergeCell ref="G30:J30"/>
    <mergeCell ref="A32:J32"/>
    <mergeCell ref="A45:J46"/>
    <mergeCell ref="G38:J38"/>
    <mergeCell ref="G39:J39"/>
    <mergeCell ref="G40:J40"/>
    <mergeCell ref="G41:J41"/>
    <mergeCell ref="G42:J42"/>
    <mergeCell ref="B42:F42"/>
    <mergeCell ref="B39:F39"/>
    <mergeCell ref="B40:F40"/>
    <mergeCell ref="B41:F41"/>
    <mergeCell ref="H1:J1"/>
    <mergeCell ref="A3:J3"/>
    <mergeCell ref="A5:J11"/>
    <mergeCell ref="A24:J24"/>
    <mergeCell ref="G25:J25"/>
    <mergeCell ref="C4:F4"/>
    <mergeCell ref="B26:F26"/>
    <mergeCell ref="A17:F17"/>
    <mergeCell ref="A13:J13"/>
    <mergeCell ref="A21:D21"/>
    <mergeCell ref="B25:F25"/>
    <mergeCell ref="B22:D22"/>
    <mergeCell ref="G26:J26"/>
    <mergeCell ref="G27:J27"/>
    <mergeCell ref="B38:F38"/>
    <mergeCell ref="B37:F37"/>
    <mergeCell ref="B35:F35"/>
    <mergeCell ref="B36:F36"/>
    <mergeCell ref="B33:F33"/>
    <mergeCell ref="B34:F34"/>
    <mergeCell ref="B30:F30"/>
    <mergeCell ref="B31:F31"/>
    <mergeCell ref="B29:F29"/>
    <mergeCell ref="G33:J33"/>
    <mergeCell ref="G34:J34"/>
    <mergeCell ref="G36:J36"/>
    <mergeCell ref="G37:J37"/>
    <mergeCell ref="A28:J28"/>
    <mergeCell ref="G29:J29"/>
  </mergeCells>
  <pageMargins left="0.7" right="0.7" top="0.75" bottom="0.75" header="0.3" footer="0.3"/>
  <pageSetup paperSize="9" scale="68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7" zoomScaleNormal="100" workbookViewId="0">
      <selection activeCell="A20" sqref="A20"/>
    </sheetView>
  </sheetViews>
  <sheetFormatPr defaultRowHeight="15" x14ac:dyDescent="0.25"/>
  <cols>
    <col min="1" max="1" width="4.85546875" customWidth="1"/>
    <col min="2" max="2" width="38.42578125" customWidth="1"/>
    <col min="3" max="3" width="7" customWidth="1"/>
    <col min="5" max="5" width="10.140625" customWidth="1"/>
    <col min="6" max="6" width="11.42578125" customWidth="1"/>
    <col min="7" max="7" width="9.140625" customWidth="1"/>
    <col min="9" max="9" width="10.28515625" customWidth="1"/>
    <col min="10" max="10" width="11" customWidth="1"/>
    <col min="12" max="12" width="10.5703125" customWidth="1"/>
  </cols>
  <sheetData>
    <row r="1" spans="1:12" s="11" customFormat="1" ht="16.5" x14ac:dyDescent="0.3">
      <c r="A1" s="66" t="s">
        <v>117</v>
      </c>
      <c r="B1" s="1"/>
      <c r="C1" s="1"/>
      <c r="D1" s="1"/>
      <c r="E1" s="1"/>
      <c r="F1" s="9"/>
      <c r="G1" s="9"/>
      <c r="H1" s="120" t="s">
        <v>119</v>
      </c>
      <c r="I1" s="120"/>
      <c r="J1" s="120"/>
    </row>
    <row r="2" spans="1:12" s="11" customFormat="1" ht="16.5" x14ac:dyDescent="0.25">
      <c r="A2" s="66" t="s">
        <v>118</v>
      </c>
      <c r="B2" s="1"/>
      <c r="C2" s="1"/>
      <c r="D2" s="1"/>
      <c r="E2" s="1"/>
      <c r="F2" s="1"/>
      <c r="G2" s="1"/>
      <c r="H2" s="75"/>
      <c r="I2" s="75"/>
      <c r="J2" s="75"/>
    </row>
    <row r="3" spans="1:12" s="11" customFormat="1" ht="15.75" x14ac:dyDescent="0.25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2" s="11" customFormat="1" x14ac:dyDescent="0.25">
      <c r="A4" s="69"/>
      <c r="B4" s="69"/>
      <c r="C4" s="194" t="s">
        <v>141</v>
      </c>
      <c r="D4" s="194"/>
      <c r="E4" s="194"/>
      <c r="F4" s="194"/>
      <c r="G4" s="69"/>
      <c r="H4" s="69"/>
      <c r="I4" s="69"/>
      <c r="J4" s="69"/>
    </row>
    <row r="5" spans="1:12" s="11" customFormat="1" ht="15" customHeight="1" x14ac:dyDescent="0.25">
      <c r="A5" s="127" t="s">
        <v>126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2" s="11" customForma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2" s="11" customForma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</row>
    <row r="8" spans="1:12" s="11" customForma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</row>
    <row r="9" spans="1:12" s="11" customFormat="1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</row>
    <row r="10" spans="1:12" s="11" customFormat="1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2" s="11" customFormat="1" ht="12.75" customHeigh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68"/>
    </row>
    <row r="12" spans="1:12" s="11" customFormat="1" ht="15.75" thickBot="1" x14ac:dyDescent="0.3">
      <c r="A12" s="1"/>
      <c r="B12" s="1"/>
      <c r="C12" s="1"/>
      <c r="D12" s="1"/>
      <c r="E12" s="1"/>
      <c r="F12" s="1"/>
      <c r="G12" s="1"/>
      <c r="H12" s="56"/>
      <c r="I12" s="56"/>
      <c r="J12" s="56"/>
      <c r="K12" s="56"/>
    </row>
    <row r="13" spans="1:12" ht="16.5" customHeight="1" thickBot="1" x14ac:dyDescent="0.3">
      <c r="A13" s="191" t="s">
        <v>100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3"/>
    </row>
    <row r="14" spans="1:12" ht="89.25" x14ac:dyDescent="0.25">
      <c r="A14" s="87" t="s">
        <v>37</v>
      </c>
      <c r="B14" s="87" t="s">
        <v>0</v>
      </c>
      <c r="C14" s="87" t="s">
        <v>1</v>
      </c>
      <c r="D14" s="96" t="s">
        <v>36</v>
      </c>
      <c r="E14" s="87" t="s">
        <v>2</v>
      </c>
      <c r="F14" s="87" t="s">
        <v>3</v>
      </c>
      <c r="G14" s="87" t="s">
        <v>4</v>
      </c>
      <c r="H14" s="87" t="s">
        <v>5</v>
      </c>
      <c r="I14" s="87" t="s">
        <v>6</v>
      </c>
      <c r="J14" s="105" t="s">
        <v>139</v>
      </c>
      <c r="K14" s="105" t="s">
        <v>135</v>
      </c>
      <c r="L14" s="105" t="s">
        <v>130</v>
      </c>
    </row>
    <row r="15" spans="1:12" ht="16.5" x14ac:dyDescent="0.25">
      <c r="A15" s="25">
        <v>1</v>
      </c>
      <c r="B15" s="25">
        <v>2</v>
      </c>
      <c r="C15" s="25">
        <v>3</v>
      </c>
      <c r="D15" s="25">
        <v>4</v>
      </c>
      <c r="E15" s="32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87">
        <v>11</v>
      </c>
      <c r="L15" s="87">
        <v>12</v>
      </c>
    </row>
    <row r="16" spans="1:12" ht="91.5" customHeight="1" x14ac:dyDescent="0.25">
      <c r="A16" s="29" t="s">
        <v>17</v>
      </c>
      <c r="B16" s="2" t="s">
        <v>115</v>
      </c>
      <c r="C16" s="3" t="s">
        <v>10</v>
      </c>
      <c r="D16" s="21" t="s">
        <v>45</v>
      </c>
      <c r="E16" s="23">
        <v>50000</v>
      </c>
      <c r="F16" s="24">
        <v>0</v>
      </c>
      <c r="G16" s="14">
        <f>F16*E16</f>
        <v>0</v>
      </c>
      <c r="H16" s="15">
        <v>0</v>
      </c>
      <c r="I16" s="14">
        <f>G16*H16</f>
        <v>0</v>
      </c>
      <c r="J16" s="14">
        <f>G16+I16</f>
        <v>0</v>
      </c>
      <c r="K16" s="38">
        <f>SUM(J16*30%)</f>
        <v>0</v>
      </c>
      <c r="L16" s="97">
        <f>SUM(J16*30%)+J16</f>
        <v>0</v>
      </c>
    </row>
    <row r="17" spans="1:12" ht="16.5" x14ac:dyDescent="0.3">
      <c r="A17" s="190" t="s">
        <v>15</v>
      </c>
      <c r="B17" s="190"/>
      <c r="C17" s="190"/>
      <c r="D17" s="190"/>
      <c r="E17" s="190"/>
      <c r="F17" s="190"/>
      <c r="G17" s="4">
        <f>G16</f>
        <v>0</v>
      </c>
      <c r="H17" s="12"/>
      <c r="I17" s="12">
        <f>I16</f>
        <v>0</v>
      </c>
      <c r="J17" s="12">
        <f>J16</f>
        <v>0</v>
      </c>
      <c r="K17" s="99">
        <f>SUM(K16)</f>
        <v>0</v>
      </c>
      <c r="L17" s="99">
        <f>SUM(L16)</f>
        <v>0</v>
      </c>
    </row>
    <row r="18" spans="1:12" s="11" customFormat="1" ht="89.25" x14ac:dyDescent="0.25">
      <c r="A18" s="25" t="s">
        <v>37</v>
      </c>
      <c r="B18" s="25" t="s">
        <v>0</v>
      </c>
      <c r="C18" s="25" t="s">
        <v>1</v>
      </c>
      <c r="D18" s="74" t="s">
        <v>36</v>
      </c>
      <c r="E18" s="25" t="s">
        <v>2</v>
      </c>
      <c r="F18" s="25" t="s">
        <v>3</v>
      </c>
      <c r="G18" s="25" t="s">
        <v>4</v>
      </c>
      <c r="H18" s="25" t="s">
        <v>5</v>
      </c>
      <c r="I18" s="25" t="s">
        <v>6</v>
      </c>
      <c r="J18" s="105" t="s">
        <v>138</v>
      </c>
      <c r="K18" s="108" t="s">
        <v>135</v>
      </c>
      <c r="L18" s="108" t="s">
        <v>130</v>
      </c>
    </row>
    <row r="19" spans="1:12" s="11" customFormat="1" ht="16.5" x14ac:dyDescent="0.25">
      <c r="A19" s="25">
        <v>1</v>
      </c>
      <c r="B19" s="25">
        <v>2</v>
      </c>
      <c r="C19" s="25">
        <v>3</v>
      </c>
      <c r="D19" s="73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5">
        <v>10</v>
      </c>
      <c r="K19" s="109">
        <v>11</v>
      </c>
      <c r="L19" s="109">
        <v>12</v>
      </c>
    </row>
    <row r="20" spans="1:12" s="11" customFormat="1" ht="57.75" x14ac:dyDescent="0.25">
      <c r="A20" s="14" t="s">
        <v>143</v>
      </c>
      <c r="B20" s="2" t="s">
        <v>91</v>
      </c>
      <c r="C20" s="14" t="s">
        <v>20</v>
      </c>
      <c r="D20" s="77" t="s">
        <v>122</v>
      </c>
      <c r="E20" s="14">
        <v>24</v>
      </c>
      <c r="F20" s="24">
        <v>0</v>
      </c>
      <c r="G20" s="24">
        <f>F20*E20</f>
        <v>0</v>
      </c>
      <c r="H20" s="15">
        <v>0</v>
      </c>
      <c r="I20" s="24">
        <f>G20*H20</f>
        <v>0</v>
      </c>
      <c r="J20" s="24">
        <f>G20+I20</f>
        <v>0</v>
      </c>
      <c r="K20" s="110" t="s">
        <v>140</v>
      </c>
      <c r="L20" s="111" t="s">
        <v>140</v>
      </c>
    </row>
    <row r="21" spans="1:12" s="11" customFormat="1" ht="16.5" x14ac:dyDescent="0.3">
      <c r="A21" s="123" t="s">
        <v>15</v>
      </c>
      <c r="B21" s="124"/>
      <c r="C21" s="124"/>
      <c r="D21" s="125"/>
      <c r="E21" s="12"/>
      <c r="F21" s="4"/>
      <c r="G21" s="45">
        <f>G20</f>
        <v>0</v>
      </c>
      <c r="H21" s="12"/>
      <c r="I21" s="12">
        <f>SUM(I20)</f>
        <v>0</v>
      </c>
      <c r="J21" s="12">
        <f>SUM(J20)</f>
        <v>0</v>
      </c>
      <c r="K21" s="112">
        <v>0</v>
      </c>
      <c r="L21" s="112">
        <v>0</v>
      </c>
    </row>
    <row r="22" spans="1:12" s="11" customFormat="1" ht="16.5" x14ac:dyDescent="0.3">
      <c r="A22" s="79"/>
      <c r="B22" s="179" t="s">
        <v>14</v>
      </c>
      <c r="C22" s="179"/>
      <c r="D22" s="180"/>
      <c r="E22" s="80"/>
      <c r="F22" s="81"/>
      <c r="G22" s="82">
        <f>SUM(G21+G17)</f>
        <v>0</v>
      </c>
      <c r="H22" s="81"/>
      <c r="I22" s="81">
        <f>SUM(I21+I17)</f>
        <v>0</v>
      </c>
      <c r="J22" s="81">
        <f>SUM(J21+J17)</f>
        <v>0</v>
      </c>
      <c r="K22" s="113">
        <f>SUM(K21+K17)</f>
        <v>0</v>
      </c>
      <c r="L22" s="113">
        <f>SUM(L21+L17)</f>
        <v>0</v>
      </c>
    </row>
    <row r="23" spans="1:12" s="11" customFormat="1" ht="21" customHeight="1" x14ac:dyDescent="0.25">
      <c r="A23" s="70"/>
      <c r="B23" s="70"/>
      <c r="C23" s="70"/>
      <c r="D23" s="70"/>
      <c r="E23" s="70"/>
      <c r="F23" s="70"/>
      <c r="G23" s="48"/>
      <c r="H23" s="49"/>
      <c r="I23" s="49"/>
      <c r="J23" s="49"/>
    </row>
    <row r="24" spans="1:12" ht="16.5" customHeight="1" x14ac:dyDescent="0.25">
      <c r="A24" s="139" t="s">
        <v>106</v>
      </c>
      <c r="B24" s="140"/>
      <c r="C24" s="140"/>
      <c r="D24" s="140"/>
      <c r="E24" s="140"/>
      <c r="F24" s="140"/>
      <c r="G24" s="140"/>
      <c r="H24" s="140"/>
      <c r="I24" s="140"/>
      <c r="J24" s="141"/>
    </row>
    <row r="25" spans="1:12" ht="33.75" customHeight="1" x14ac:dyDescent="0.25">
      <c r="A25" s="87" t="s">
        <v>37</v>
      </c>
      <c r="B25" s="176" t="s">
        <v>50</v>
      </c>
      <c r="C25" s="177"/>
      <c r="D25" s="177"/>
      <c r="E25" s="177"/>
      <c r="F25" s="178"/>
      <c r="G25" s="184" t="s">
        <v>124</v>
      </c>
      <c r="H25" s="185"/>
      <c r="I25" s="185"/>
      <c r="J25" s="186"/>
    </row>
    <row r="26" spans="1:12" ht="16.5" x14ac:dyDescent="0.25">
      <c r="A26" s="31">
        <v>1</v>
      </c>
      <c r="B26" s="169">
        <v>2</v>
      </c>
      <c r="C26" s="170"/>
      <c r="D26" s="170"/>
      <c r="E26" s="170"/>
      <c r="F26" s="171"/>
      <c r="G26" s="181">
        <v>3</v>
      </c>
      <c r="H26" s="182"/>
      <c r="I26" s="182"/>
      <c r="J26" s="183"/>
    </row>
    <row r="27" spans="1:12" s="11" customFormat="1" ht="80.25" customHeight="1" x14ac:dyDescent="0.25">
      <c r="A27" s="57"/>
      <c r="B27" s="58"/>
      <c r="C27" s="58"/>
      <c r="D27" s="58"/>
      <c r="E27" s="58"/>
      <c r="F27" s="58"/>
      <c r="G27" s="142" t="s">
        <v>123</v>
      </c>
      <c r="H27" s="143"/>
      <c r="I27" s="143"/>
      <c r="J27" s="144"/>
    </row>
    <row r="28" spans="1:12" ht="16.5" customHeight="1" x14ac:dyDescent="0.25">
      <c r="A28" s="166" t="s">
        <v>51</v>
      </c>
      <c r="B28" s="167"/>
      <c r="C28" s="167"/>
      <c r="D28" s="167"/>
      <c r="E28" s="167"/>
      <c r="F28" s="167"/>
      <c r="G28" s="167"/>
      <c r="H28" s="167"/>
      <c r="I28" s="167"/>
      <c r="J28" s="168"/>
    </row>
    <row r="29" spans="1:12" ht="16.5" customHeight="1" x14ac:dyDescent="0.25">
      <c r="A29" s="55">
        <v>1</v>
      </c>
      <c r="B29" s="160" t="s">
        <v>78</v>
      </c>
      <c r="C29" s="161"/>
      <c r="D29" s="161"/>
      <c r="E29" s="161"/>
      <c r="F29" s="162"/>
      <c r="G29" s="163"/>
      <c r="H29" s="164"/>
      <c r="I29" s="164"/>
      <c r="J29" s="165"/>
    </row>
    <row r="30" spans="1:12" ht="16.5" customHeight="1" x14ac:dyDescent="0.25">
      <c r="A30" s="29">
        <v>2</v>
      </c>
      <c r="B30" s="154" t="s">
        <v>87</v>
      </c>
      <c r="C30" s="155"/>
      <c r="D30" s="155"/>
      <c r="E30" s="155"/>
      <c r="F30" s="156"/>
      <c r="G30" s="163"/>
      <c r="H30" s="164"/>
      <c r="I30" s="164"/>
      <c r="J30" s="165"/>
    </row>
    <row r="31" spans="1:12" ht="16.5" customHeight="1" x14ac:dyDescent="0.25">
      <c r="A31" s="29">
        <v>3</v>
      </c>
      <c r="B31" s="154" t="s">
        <v>56</v>
      </c>
      <c r="C31" s="155"/>
      <c r="D31" s="155"/>
      <c r="E31" s="155"/>
      <c r="F31" s="156"/>
      <c r="G31" s="71"/>
      <c r="H31" s="72"/>
      <c r="I31" s="164"/>
      <c r="J31" s="165"/>
    </row>
    <row r="32" spans="1:12" ht="16.5" customHeight="1" x14ac:dyDescent="0.25">
      <c r="A32" s="166" t="s">
        <v>52</v>
      </c>
      <c r="B32" s="167"/>
      <c r="C32" s="167"/>
      <c r="D32" s="167"/>
      <c r="E32" s="167"/>
      <c r="F32" s="167"/>
      <c r="G32" s="167"/>
      <c r="H32" s="167"/>
      <c r="I32" s="167"/>
      <c r="J32" s="168"/>
    </row>
    <row r="33" spans="1:10" ht="28.5" customHeight="1" x14ac:dyDescent="0.25">
      <c r="A33" s="55">
        <v>4</v>
      </c>
      <c r="B33" s="151" t="s">
        <v>57</v>
      </c>
      <c r="C33" s="152"/>
      <c r="D33" s="152"/>
      <c r="E33" s="152"/>
      <c r="F33" s="153"/>
      <c r="G33" s="163"/>
      <c r="H33" s="164"/>
      <c r="I33" s="164"/>
      <c r="J33" s="165"/>
    </row>
    <row r="34" spans="1:10" ht="16.5" customHeight="1" x14ac:dyDescent="0.25">
      <c r="A34" s="29">
        <v>5</v>
      </c>
      <c r="B34" s="154" t="s">
        <v>53</v>
      </c>
      <c r="C34" s="155"/>
      <c r="D34" s="155"/>
      <c r="E34" s="155"/>
      <c r="F34" s="156"/>
      <c r="G34" s="163"/>
      <c r="H34" s="164"/>
      <c r="I34" s="164"/>
      <c r="J34" s="165"/>
    </row>
    <row r="35" spans="1:10" ht="32.25" customHeight="1" x14ac:dyDescent="0.25">
      <c r="A35" s="29">
        <v>6</v>
      </c>
      <c r="B35" s="145" t="s">
        <v>81</v>
      </c>
      <c r="C35" s="146"/>
      <c r="D35" s="146"/>
      <c r="E35" s="146"/>
      <c r="F35" s="147"/>
      <c r="G35" s="163"/>
      <c r="H35" s="164"/>
      <c r="I35" s="164"/>
      <c r="J35" s="165"/>
    </row>
    <row r="36" spans="1:10" ht="33" customHeight="1" x14ac:dyDescent="0.25">
      <c r="A36" s="29">
        <v>7</v>
      </c>
      <c r="B36" s="148" t="s">
        <v>86</v>
      </c>
      <c r="C36" s="149"/>
      <c r="D36" s="149"/>
      <c r="E36" s="149"/>
      <c r="F36" s="150"/>
      <c r="G36" s="71"/>
      <c r="H36" s="164"/>
      <c r="I36" s="164"/>
      <c r="J36" s="165"/>
    </row>
    <row r="37" spans="1:10" ht="33" customHeight="1" x14ac:dyDescent="0.25">
      <c r="A37" s="29">
        <v>8</v>
      </c>
      <c r="B37" s="145" t="s">
        <v>58</v>
      </c>
      <c r="C37" s="146"/>
      <c r="D37" s="146"/>
      <c r="E37" s="146"/>
      <c r="F37" s="147"/>
      <c r="G37" s="163"/>
      <c r="H37" s="164"/>
      <c r="I37" s="164"/>
      <c r="J37" s="165"/>
    </row>
    <row r="38" spans="1:10" ht="32.25" customHeight="1" x14ac:dyDescent="0.25">
      <c r="A38" s="29">
        <v>9</v>
      </c>
      <c r="B38" s="145" t="s">
        <v>59</v>
      </c>
      <c r="C38" s="146"/>
      <c r="D38" s="146"/>
      <c r="E38" s="146"/>
      <c r="F38" s="147"/>
      <c r="G38" s="163"/>
      <c r="H38" s="164"/>
      <c r="I38" s="164"/>
      <c r="J38" s="165"/>
    </row>
    <row r="39" spans="1:10" ht="30.75" customHeight="1" x14ac:dyDescent="0.25">
      <c r="A39" s="29">
        <v>10</v>
      </c>
      <c r="B39" s="145" t="s">
        <v>54</v>
      </c>
      <c r="C39" s="146"/>
      <c r="D39" s="146"/>
      <c r="E39" s="146"/>
      <c r="F39" s="147"/>
      <c r="G39" s="163"/>
      <c r="H39" s="164"/>
      <c r="I39" s="164"/>
      <c r="J39" s="165"/>
    </row>
    <row r="40" spans="1:10" ht="32.25" customHeight="1" x14ac:dyDescent="0.25">
      <c r="A40" s="29">
        <v>11</v>
      </c>
      <c r="B40" s="145" t="s">
        <v>88</v>
      </c>
      <c r="C40" s="146"/>
      <c r="D40" s="146"/>
      <c r="E40" s="146"/>
      <c r="F40" s="147"/>
      <c r="G40" s="163"/>
      <c r="H40" s="164"/>
      <c r="I40" s="164"/>
      <c r="J40" s="165"/>
    </row>
    <row r="41" spans="1:10" ht="16.5" customHeight="1" x14ac:dyDescent="0.25">
      <c r="A41" s="29">
        <v>12</v>
      </c>
      <c r="B41" s="154" t="s">
        <v>60</v>
      </c>
      <c r="C41" s="155"/>
      <c r="D41" s="155"/>
      <c r="E41" s="155"/>
      <c r="F41" s="156"/>
      <c r="G41" s="163"/>
      <c r="H41" s="164"/>
      <c r="I41" s="164"/>
      <c r="J41" s="165"/>
    </row>
    <row r="42" spans="1:10" ht="30.75" customHeight="1" x14ac:dyDescent="0.25">
      <c r="A42" s="29">
        <v>13</v>
      </c>
      <c r="B42" s="145" t="s">
        <v>61</v>
      </c>
      <c r="C42" s="146"/>
      <c r="D42" s="146"/>
      <c r="E42" s="146"/>
      <c r="F42" s="147"/>
      <c r="G42" s="163"/>
      <c r="H42" s="164"/>
      <c r="I42" s="164"/>
      <c r="J42" s="165"/>
    </row>
    <row r="43" spans="1:10" ht="16.5" customHeight="1" x14ac:dyDescent="0.25">
      <c r="A43" s="47"/>
      <c r="B43" s="47"/>
      <c r="C43" s="47"/>
      <c r="D43" s="47"/>
      <c r="E43" s="47"/>
      <c r="F43" s="47"/>
      <c r="G43" s="48"/>
      <c r="H43" s="49"/>
      <c r="I43" s="49"/>
    </row>
    <row r="44" spans="1:10" ht="16.5" customHeight="1" x14ac:dyDescent="0.25">
      <c r="A44" s="189"/>
      <c r="B44" s="189"/>
      <c r="C44" s="189"/>
      <c r="D44" s="189"/>
      <c r="E44" s="189"/>
      <c r="F44" s="189"/>
      <c r="G44" s="189"/>
      <c r="H44" s="189"/>
      <c r="I44" s="189"/>
      <c r="J44" s="189"/>
    </row>
    <row r="45" spans="1:10" ht="16.5" customHeight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</row>
    <row r="46" spans="1:10" x14ac:dyDescent="0.25">
      <c r="A46" s="114" t="s">
        <v>121</v>
      </c>
      <c r="B46" s="115"/>
      <c r="C46" s="115"/>
      <c r="D46" s="115"/>
      <c r="E46" s="115"/>
      <c r="F46" s="115"/>
      <c r="G46" s="115"/>
      <c r="H46" s="115"/>
      <c r="I46" s="115"/>
      <c r="J46" s="115"/>
    </row>
    <row r="47" spans="1:10" x14ac:dyDescent="0.25">
      <c r="A47" s="115"/>
      <c r="B47" s="115"/>
      <c r="C47" s="115"/>
      <c r="D47" s="115"/>
      <c r="E47" s="115"/>
      <c r="F47" s="115"/>
      <c r="G47" s="115"/>
      <c r="H47" s="115"/>
      <c r="I47" s="115"/>
      <c r="J47" s="115"/>
    </row>
    <row r="48" spans="1:10" ht="16.5" x14ac:dyDescent="0.25">
      <c r="A48" s="47"/>
      <c r="B48" s="47"/>
      <c r="C48" s="47"/>
      <c r="D48" s="47"/>
      <c r="E48" s="47"/>
      <c r="F48" s="47"/>
      <c r="G48" s="48"/>
      <c r="H48" s="49"/>
      <c r="I48" s="49"/>
    </row>
  </sheetData>
  <mergeCells count="44">
    <mergeCell ref="G35:J35"/>
    <mergeCell ref="H36:J36"/>
    <mergeCell ref="G37:J37"/>
    <mergeCell ref="B42:F42"/>
    <mergeCell ref="B39:F39"/>
    <mergeCell ref="B40:F40"/>
    <mergeCell ref="B41:F41"/>
    <mergeCell ref="B35:F35"/>
    <mergeCell ref="B36:F36"/>
    <mergeCell ref="B37:F37"/>
    <mergeCell ref="B38:F38"/>
    <mergeCell ref="G27:J27"/>
    <mergeCell ref="B31:F31"/>
    <mergeCell ref="B34:F34"/>
    <mergeCell ref="G33:J33"/>
    <mergeCell ref="G34:J34"/>
    <mergeCell ref="B33:F33"/>
    <mergeCell ref="B30:F30"/>
    <mergeCell ref="B29:F29"/>
    <mergeCell ref="A28:J28"/>
    <mergeCell ref="G29:J29"/>
    <mergeCell ref="G30:J30"/>
    <mergeCell ref="I31:J31"/>
    <mergeCell ref="A32:J32"/>
    <mergeCell ref="B26:F26"/>
    <mergeCell ref="B25:F25"/>
    <mergeCell ref="A24:J24"/>
    <mergeCell ref="G25:J25"/>
    <mergeCell ref="G26:J26"/>
    <mergeCell ref="H1:J1"/>
    <mergeCell ref="A3:J3"/>
    <mergeCell ref="A5:J11"/>
    <mergeCell ref="A21:D21"/>
    <mergeCell ref="B22:D22"/>
    <mergeCell ref="A17:F17"/>
    <mergeCell ref="A13:L13"/>
    <mergeCell ref="C4:F4"/>
    <mergeCell ref="A44:J45"/>
    <mergeCell ref="A46:J47"/>
    <mergeCell ref="G38:J38"/>
    <mergeCell ref="G39:J39"/>
    <mergeCell ref="G40:J40"/>
    <mergeCell ref="G41:J41"/>
    <mergeCell ref="G42:J42"/>
  </mergeCells>
  <pageMargins left="0.7" right="0.7" top="0.75" bottom="0.75" header="0.3" footer="0.3"/>
  <pageSetup paperSize="9" scale="61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M18" sqref="M18"/>
    </sheetView>
  </sheetViews>
  <sheetFormatPr defaultRowHeight="15" x14ac:dyDescent="0.25"/>
  <cols>
    <col min="2" max="2" width="31.28515625" customWidth="1"/>
    <col min="4" max="4" width="26" bestFit="1" customWidth="1"/>
    <col min="5" max="5" width="10.28515625" customWidth="1"/>
    <col min="10" max="10" width="10.85546875" customWidth="1"/>
    <col min="12" max="12" width="10.28515625" customWidth="1"/>
  </cols>
  <sheetData>
    <row r="1" spans="1:12" s="11" customFormat="1" ht="16.5" x14ac:dyDescent="0.3">
      <c r="A1" s="66" t="s">
        <v>117</v>
      </c>
      <c r="B1" s="1"/>
      <c r="C1" s="1"/>
      <c r="D1" s="1"/>
      <c r="E1" s="1"/>
      <c r="F1" s="9"/>
      <c r="G1" s="9"/>
      <c r="H1" s="120" t="s">
        <v>119</v>
      </c>
      <c r="I1" s="120"/>
      <c r="J1" s="120"/>
    </row>
    <row r="2" spans="1:12" s="11" customFormat="1" ht="16.5" x14ac:dyDescent="0.25">
      <c r="A2" s="66" t="s">
        <v>118</v>
      </c>
      <c r="B2" s="1"/>
      <c r="C2" s="1"/>
      <c r="D2" s="1"/>
      <c r="E2" s="1"/>
      <c r="F2" s="1"/>
      <c r="G2" s="1"/>
      <c r="H2" s="75"/>
      <c r="I2" s="75"/>
      <c r="J2" s="75"/>
    </row>
    <row r="3" spans="1:12" s="11" customFormat="1" ht="15.75" x14ac:dyDescent="0.25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2" s="11" customForma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2" s="11" customFormat="1" ht="15" customHeight="1" x14ac:dyDescent="0.25">
      <c r="A5" s="127" t="s">
        <v>120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2" s="11" customForma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2" s="11" customForma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</row>
    <row r="8" spans="1:12" s="11" customForma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</row>
    <row r="9" spans="1:12" s="11" customFormat="1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</row>
    <row r="10" spans="1:12" s="11" customFormat="1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2" s="11" customForma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2" s="11" customFormat="1" x14ac:dyDescent="0.25"/>
    <row r="13" spans="1:12" ht="16.5" customHeight="1" x14ac:dyDescent="0.25">
      <c r="A13" s="139" t="s">
        <v>111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1"/>
    </row>
    <row r="14" spans="1:12" ht="89.25" x14ac:dyDescent="0.25">
      <c r="A14" s="25" t="s">
        <v>37</v>
      </c>
      <c r="B14" s="25" t="s">
        <v>0</v>
      </c>
      <c r="C14" s="25" t="s">
        <v>1</v>
      </c>
      <c r="D14" s="25" t="s">
        <v>36</v>
      </c>
      <c r="E14" s="25" t="s">
        <v>2</v>
      </c>
      <c r="F14" s="25" t="s">
        <v>3</v>
      </c>
      <c r="G14" s="25" t="s">
        <v>4</v>
      </c>
      <c r="H14" s="25" t="s">
        <v>5</v>
      </c>
      <c r="I14" s="25" t="s">
        <v>6</v>
      </c>
      <c r="J14" s="103" t="s">
        <v>139</v>
      </c>
      <c r="K14" s="103" t="s">
        <v>135</v>
      </c>
      <c r="L14" s="103" t="s">
        <v>130</v>
      </c>
    </row>
    <row r="15" spans="1:12" ht="16.5" x14ac:dyDescent="0.25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7">
        <v>6</v>
      </c>
      <c r="G15" s="25">
        <v>7</v>
      </c>
      <c r="H15" s="25">
        <v>8</v>
      </c>
      <c r="I15" s="25">
        <v>9</v>
      </c>
      <c r="J15" s="25">
        <v>10</v>
      </c>
      <c r="K15" s="87">
        <v>11</v>
      </c>
      <c r="L15" s="87">
        <v>12</v>
      </c>
    </row>
    <row r="16" spans="1:12" ht="16.5" x14ac:dyDescent="0.3">
      <c r="A16" s="29" t="s">
        <v>21</v>
      </c>
      <c r="B16" s="13" t="s">
        <v>113</v>
      </c>
      <c r="C16" s="14" t="s">
        <v>10</v>
      </c>
      <c r="D16" s="195" t="s">
        <v>38</v>
      </c>
      <c r="E16" s="6">
        <v>6</v>
      </c>
      <c r="F16" s="41">
        <v>0</v>
      </c>
      <c r="G16" s="28">
        <f t="shared" ref="G16:G17" si="0">F16*E16</f>
        <v>0</v>
      </c>
      <c r="H16" s="7">
        <v>0</v>
      </c>
      <c r="I16" s="28">
        <f t="shared" ref="I16:I17" si="1">G16*H16</f>
        <v>0</v>
      </c>
      <c r="J16" s="28">
        <f t="shared" ref="J16:J17" si="2">G16+I16</f>
        <v>0</v>
      </c>
      <c r="K16" s="38">
        <f>SUM(J16*30%)</f>
        <v>0</v>
      </c>
      <c r="L16" s="93">
        <f>SUM(J16*30%)+J16</f>
        <v>0</v>
      </c>
    </row>
    <row r="17" spans="1:12" ht="16.5" x14ac:dyDescent="0.3">
      <c r="A17" s="29" t="s">
        <v>92</v>
      </c>
      <c r="B17" s="2" t="s">
        <v>12</v>
      </c>
      <c r="C17" s="3" t="s">
        <v>13</v>
      </c>
      <c r="D17" s="196"/>
      <c r="E17" s="6">
        <v>1460</v>
      </c>
      <c r="F17" s="41">
        <v>0</v>
      </c>
      <c r="G17" s="28">
        <f t="shared" si="0"/>
        <v>0</v>
      </c>
      <c r="H17" s="7">
        <v>0</v>
      </c>
      <c r="I17" s="28">
        <f t="shared" si="1"/>
        <v>0</v>
      </c>
      <c r="J17" s="28">
        <f t="shared" si="2"/>
        <v>0</v>
      </c>
      <c r="K17" s="38">
        <f t="shared" ref="K17" si="3">SUM(J17*30%)</f>
        <v>0</v>
      </c>
      <c r="L17" s="93">
        <f t="shared" ref="L17" si="4">SUM(J17*30%)+J17</f>
        <v>0</v>
      </c>
    </row>
    <row r="18" spans="1:12" ht="16.5" x14ac:dyDescent="0.25">
      <c r="A18" s="123" t="s">
        <v>14</v>
      </c>
      <c r="B18" s="124"/>
      <c r="C18" s="124"/>
      <c r="D18" s="124"/>
      <c r="E18" s="125"/>
      <c r="F18" s="10"/>
      <c r="G18" s="10">
        <f>SUM(G16:G17)</f>
        <v>0</v>
      </c>
      <c r="H18" s="10"/>
      <c r="I18" s="10">
        <f>SUM(I16:I17)</f>
        <v>0</v>
      </c>
      <c r="J18" s="10">
        <f>SUM(J16:J17)</f>
        <v>0</v>
      </c>
      <c r="K18" s="106">
        <f>SUM(K16:K17)</f>
        <v>0</v>
      </c>
      <c r="L18" s="106">
        <f>SUM(L16:L17)</f>
        <v>0</v>
      </c>
    </row>
    <row r="19" spans="1:12" ht="16.5" x14ac:dyDescent="0.25">
      <c r="A19" s="117" t="s">
        <v>49</v>
      </c>
      <c r="B19" s="118"/>
      <c r="C19" s="118"/>
      <c r="D19" s="118"/>
      <c r="E19" s="118"/>
      <c r="F19" s="118"/>
      <c r="G19" s="118"/>
      <c r="H19" s="118"/>
      <c r="I19" s="118"/>
      <c r="J19" s="197"/>
    </row>
    <row r="21" spans="1:12" s="11" customFormat="1" x14ac:dyDescent="0.25"/>
    <row r="23" spans="1:12" x14ac:dyDescent="0.25">
      <c r="A23" s="114" t="s">
        <v>121</v>
      </c>
      <c r="B23" s="115"/>
      <c r="C23" s="115"/>
      <c r="D23" s="115"/>
      <c r="E23" s="115"/>
      <c r="F23" s="115"/>
      <c r="G23" s="115"/>
      <c r="H23" s="115"/>
      <c r="I23" s="115"/>
      <c r="J23" s="115"/>
    </row>
    <row r="24" spans="1:12" x14ac:dyDescent="0.25">
      <c r="A24" s="115"/>
      <c r="B24" s="115"/>
      <c r="C24" s="115"/>
      <c r="D24" s="115"/>
      <c r="E24" s="115"/>
      <c r="F24" s="115"/>
      <c r="G24" s="115"/>
      <c r="H24" s="115"/>
      <c r="I24" s="115"/>
      <c r="J24" s="115"/>
    </row>
  </sheetData>
  <mergeCells count="8">
    <mergeCell ref="H1:J1"/>
    <mergeCell ref="A3:J3"/>
    <mergeCell ref="A5:J11"/>
    <mergeCell ref="A23:J24"/>
    <mergeCell ref="D16:D17"/>
    <mergeCell ref="A18:E18"/>
    <mergeCell ref="A19:J19"/>
    <mergeCell ref="A13:L13"/>
  </mergeCells>
  <pageMargins left="0.7" right="0.7" top="0.75" bottom="0.75" header="0.3" footer="0.3"/>
  <pageSetup paperSize="9" scale="86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P14" sqref="P14"/>
    </sheetView>
  </sheetViews>
  <sheetFormatPr defaultRowHeight="15" x14ac:dyDescent="0.25"/>
  <cols>
    <col min="2" max="2" width="25.85546875" customWidth="1"/>
    <col min="3" max="3" width="9.140625" customWidth="1"/>
    <col min="4" max="4" width="5" customWidth="1"/>
    <col min="5" max="5" width="9.85546875" customWidth="1"/>
    <col min="10" max="10" width="10.140625" customWidth="1"/>
    <col min="12" max="12" width="10.7109375" customWidth="1"/>
  </cols>
  <sheetData>
    <row r="1" spans="1:12" s="11" customFormat="1" ht="16.5" x14ac:dyDescent="0.3">
      <c r="A1" s="66" t="s">
        <v>117</v>
      </c>
      <c r="B1" s="1"/>
      <c r="C1" s="1"/>
      <c r="D1" s="1"/>
      <c r="E1" s="1"/>
      <c r="F1" s="9"/>
      <c r="G1" s="9"/>
      <c r="H1" s="120" t="s">
        <v>119</v>
      </c>
      <c r="I1" s="120"/>
      <c r="J1" s="120"/>
    </row>
    <row r="2" spans="1:12" s="11" customFormat="1" ht="16.5" x14ac:dyDescent="0.25">
      <c r="A2" s="66" t="s">
        <v>118</v>
      </c>
      <c r="B2" s="1"/>
      <c r="C2" s="1"/>
      <c r="D2" s="1"/>
      <c r="E2" s="1"/>
      <c r="F2" s="1"/>
      <c r="G2" s="1"/>
      <c r="H2" s="75"/>
      <c r="I2" s="75"/>
      <c r="J2" s="75"/>
    </row>
    <row r="3" spans="1:12" s="11" customFormat="1" ht="15.75" x14ac:dyDescent="0.25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2" s="11" customForma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2" s="11" customFormat="1" ht="15" customHeight="1" x14ac:dyDescent="0.25">
      <c r="A5" s="127" t="s">
        <v>120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2" s="11" customForma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2" s="11" customForma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</row>
    <row r="8" spans="1:12" s="11" customForma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</row>
    <row r="9" spans="1:12" s="11" customFormat="1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</row>
    <row r="10" spans="1:12" s="11" customFormat="1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2" s="11" customForma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2" s="11" customFormat="1" ht="17.25" thickBot="1" x14ac:dyDescent="0.35">
      <c r="C12" s="42"/>
    </row>
    <row r="13" spans="1:12" ht="16.5" customHeight="1" thickBot="1" x14ac:dyDescent="0.3">
      <c r="A13" s="191" t="s">
        <v>107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3"/>
    </row>
    <row r="14" spans="1:12" ht="89.25" x14ac:dyDescent="0.25">
      <c r="A14" s="87" t="s">
        <v>37</v>
      </c>
      <c r="B14" s="87" t="s">
        <v>0</v>
      </c>
      <c r="C14" s="87" t="s">
        <v>1</v>
      </c>
      <c r="D14" s="87" t="s">
        <v>36</v>
      </c>
      <c r="E14" s="87" t="s">
        <v>2</v>
      </c>
      <c r="F14" s="87" t="s">
        <v>3</v>
      </c>
      <c r="G14" s="87" t="s">
        <v>4</v>
      </c>
      <c r="H14" s="87" t="s">
        <v>5</v>
      </c>
      <c r="I14" s="87" t="s">
        <v>6</v>
      </c>
      <c r="J14" s="105" t="s">
        <v>139</v>
      </c>
      <c r="K14" s="105" t="s">
        <v>135</v>
      </c>
      <c r="L14" s="105" t="s">
        <v>130</v>
      </c>
    </row>
    <row r="15" spans="1:12" ht="16.5" x14ac:dyDescent="0.25">
      <c r="A15" s="25">
        <v>1</v>
      </c>
      <c r="B15" s="25">
        <v>2</v>
      </c>
      <c r="C15" s="25">
        <v>3</v>
      </c>
      <c r="D15" s="26">
        <v>4</v>
      </c>
      <c r="E15" s="25">
        <v>5</v>
      </c>
      <c r="F15" s="27">
        <v>6</v>
      </c>
      <c r="G15" s="25">
        <v>7</v>
      </c>
      <c r="H15" s="25">
        <v>8</v>
      </c>
      <c r="I15" s="25">
        <v>9</v>
      </c>
      <c r="J15" s="25">
        <v>10</v>
      </c>
      <c r="K15" s="87">
        <v>11</v>
      </c>
      <c r="L15" s="87">
        <v>12</v>
      </c>
    </row>
    <row r="16" spans="1:12" ht="33" x14ac:dyDescent="0.3">
      <c r="A16" s="29" t="s">
        <v>97</v>
      </c>
      <c r="B16" s="2" t="s">
        <v>41</v>
      </c>
      <c r="C16" s="3" t="s">
        <v>8</v>
      </c>
      <c r="D16" s="198" t="s">
        <v>40</v>
      </c>
      <c r="E16" s="6">
        <v>160</v>
      </c>
      <c r="F16" s="41">
        <v>0</v>
      </c>
      <c r="G16" s="28">
        <f>F16*E16</f>
        <v>0</v>
      </c>
      <c r="H16" s="7">
        <v>0</v>
      </c>
      <c r="I16" s="28">
        <f>G16*H16</f>
        <v>0</v>
      </c>
      <c r="J16" s="28">
        <f>G16+I16</f>
        <v>0</v>
      </c>
      <c r="K16" s="38">
        <f>SUM(J16*30%)</f>
        <v>0</v>
      </c>
      <c r="L16" s="93">
        <f>SUM(J16*30%)+J16</f>
        <v>0</v>
      </c>
    </row>
    <row r="17" spans="1:12" ht="16.5" x14ac:dyDescent="0.3">
      <c r="A17" s="29" t="s">
        <v>98</v>
      </c>
      <c r="B17" s="13" t="s">
        <v>43</v>
      </c>
      <c r="C17" s="3" t="s">
        <v>8</v>
      </c>
      <c r="D17" s="199"/>
      <c r="E17" s="6">
        <v>11</v>
      </c>
      <c r="F17" s="41">
        <v>0</v>
      </c>
      <c r="G17" s="28">
        <f t="shared" ref="G17:G20" si="0">F17*E17</f>
        <v>0</v>
      </c>
      <c r="H17" s="7">
        <v>0</v>
      </c>
      <c r="I17" s="28">
        <f t="shared" ref="I17:I20" si="1">G17*H17</f>
        <v>0</v>
      </c>
      <c r="J17" s="28">
        <f t="shared" ref="J17:J20" si="2">G17+I17</f>
        <v>0</v>
      </c>
      <c r="K17" s="38">
        <f t="shared" ref="K17:K20" si="3">SUM(J17*30%)</f>
        <v>0</v>
      </c>
      <c r="L17" s="93">
        <f t="shared" ref="L17:L20" si="4">SUM(J17*30%)+J17</f>
        <v>0</v>
      </c>
    </row>
    <row r="18" spans="1:12" ht="16.5" x14ac:dyDescent="0.3">
      <c r="A18" s="29" t="s">
        <v>108</v>
      </c>
      <c r="B18" s="17" t="s">
        <v>42</v>
      </c>
      <c r="C18" s="14" t="s">
        <v>8</v>
      </c>
      <c r="D18" s="199"/>
      <c r="E18" s="8">
        <v>72.8</v>
      </c>
      <c r="F18" s="41">
        <v>0</v>
      </c>
      <c r="G18" s="28">
        <f t="shared" si="0"/>
        <v>0</v>
      </c>
      <c r="H18" s="7">
        <v>0</v>
      </c>
      <c r="I18" s="28">
        <f t="shared" si="1"/>
        <v>0</v>
      </c>
      <c r="J18" s="28">
        <f t="shared" si="2"/>
        <v>0</v>
      </c>
      <c r="K18" s="38">
        <f t="shared" si="3"/>
        <v>0</v>
      </c>
      <c r="L18" s="93">
        <f t="shared" si="4"/>
        <v>0</v>
      </c>
    </row>
    <row r="19" spans="1:12" ht="16.5" x14ac:dyDescent="0.3">
      <c r="A19" s="29" t="s">
        <v>109</v>
      </c>
      <c r="B19" s="2" t="s">
        <v>11</v>
      </c>
      <c r="C19" s="3" t="s">
        <v>8</v>
      </c>
      <c r="D19" s="199"/>
      <c r="E19" s="6">
        <v>168</v>
      </c>
      <c r="F19" s="41">
        <v>0</v>
      </c>
      <c r="G19" s="28">
        <f t="shared" si="0"/>
        <v>0</v>
      </c>
      <c r="H19" s="7">
        <v>0</v>
      </c>
      <c r="I19" s="28">
        <f t="shared" si="1"/>
        <v>0</v>
      </c>
      <c r="J19" s="28">
        <f t="shared" si="2"/>
        <v>0</v>
      </c>
      <c r="K19" s="38">
        <f t="shared" si="3"/>
        <v>0</v>
      </c>
      <c r="L19" s="93">
        <f t="shared" si="4"/>
        <v>0</v>
      </c>
    </row>
    <row r="20" spans="1:12" ht="16.5" x14ac:dyDescent="0.3">
      <c r="A20" s="29" t="s">
        <v>110</v>
      </c>
      <c r="B20" s="2" t="s">
        <v>12</v>
      </c>
      <c r="C20" s="3" t="s">
        <v>13</v>
      </c>
      <c r="D20" s="199"/>
      <c r="E20" s="6">
        <v>5840</v>
      </c>
      <c r="F20" s="41">
        <v>0</v>
      </c>
      <c r="G20" s="28">
        <f t="shared" si="0"/>
        <v>0</v>
      </c>
      <c r="H20" s="7">
        <v>0</v>
      </c>
      <c r="I20" s="28">
        <f t="shared" si="1"/>
        <v>0</v>
      </c>
      <c r="J20" s="28">
        <f t="shared" si="2"/>
        <v>0</v>
      </c>
      <c r="K20" s="38">
        <f t="shared" si="3"/>
        <v>0</v>
      </c>
      <c r="L20" s="93">
        <f t="shared" si="4"/>
        <v>0</v>
      </c>
    </row>
    <row r="21" spans="1:12" ht="16.5" x14ac:dyDescent="0.3">
      <c r="A21" s="123" t="s">
        <v>14</v>
      </c>
      <c r="B21" s="124"/>
      <c r="C21" s="124"/>
      <c r="D21" s="124"/>
      <c r="E21" s="125"/>
      <c r="F21" s="10"/>
      <c r="G21" s="10">
        <f>SUM(G16:G20)</f>
        <v>0</v>
      </c>
      <c r="H21" s="10"/>
      <c r="I21" s="10">
        <f>SUM(I16:I20)</f>
        <v>0</v>
      </c>
      <c r="J21" s="10">
        <f>SUM(J16:J20)</f>
        <v>0</v>
      </c>
      <c r="K21" s="94">
        <f>SUM(K16:K20)</f>
        <v>0</v>
      </c>
      <c r="L21" s="94">
        <f>SUM(L16:L20)</f>
        <v>0</v>
      </c>
    </row>
    <row r="22" spans="1:12" s="11" customFormat="1" ht="16.5" x14ac:dyDescent="0.25">
      <c r="A22" s="117" t="s">
        <v>48</v>
      </c>
      <c r="B22" s="118"/>
      <c r="C22" s="118"/>
      <c r="D22" s="118"/>
      <c r="E22" s="118"/>
      <c r="F22" s="118"/>
      <c r="G22" s="118"/>
      <c r="H22" s="118"/>
      <c r="I22" s="118"/>
      <c r="J22" s="119"/>
    </row>
    <row r="25" spans="1:12" x14ac:dyDescent="0.25">
      <c r="A25" s="114" t="s">
        <v>121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2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</row>
  </sheetData>
  <mergeCells count="8">
    <mergeCell ref="A25:J26"/>
    <mergeCell ref="H1:J1"/>
    <mergeCell ref="A3:J3"/>
    <mergeCell ref="A5:J11"/>
    <mergeCell ref="D16:D20"/>
    <mergeCell ref="A21:E21"/>
    <mergeCell ref="A22:J22"/>
    <mergeCell ref="A13:L13"/>
  </mergeCells>
  <pageMargins left="0.7" right="0.7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 I - gazy sepcjalne </vt:lpstr>
      <vt:lpstr>cz II-Hel</vt:lpstr>
      <vt:lpstr>cz III Azot ciekły tech</vt:lpstr>
      <vt:lpstr>cz IV- argon ciekły+dzierż</vt:lpstr>
      <vt:lpstr>cz V-azot ciekły +dzierż</vt:lpstr>
      <vt:lpstr>cz.VI- Mieszanina gazów </vt:lpstr>
      <vt:lpstr>cz.VII Gazy specjalne-Wrocław</vt:lpstr>
    </vt:vector>
  </TitlesOfParts>
  <Company>IUNG PIB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Zasada</dc:creator>
  <cp:lastModifiedBy>Katarzyna Plis</cp:lastModifiedBy>
  <cp:lastPrinted>2019-06-06T06:42:40Z</cp:lastPrinted>
  <dcterms:created xsi:type="dcterms:W3CDTF">2017-06-19T10:53:09Z</dcterms:created>
  <dcterms:modified xsi:type="dcterms:W3CDTF">2019-06-06T07:08:56Z</dcterms:modified>
</cp:coreProperties>
</file>